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255" windowWidth="9390" windowHeight="11010" activeTab="0"/>
  </bookViews>
  <sheets>
    <sheet name="vorm" sheetId="1" r:id="rId1"/>
    <sheet name="kommenteeeritud vorm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C33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siin ka reservfond</t>
        </r>
      </text>
    </comment>
    <comment ref="C40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D163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peab võrduma eelmise a vaba jäägiga</t>
        </r>
      </text>
    </comment>
    <comment ref="F4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kontrolliks, summad peavad võrduma</t>
        </r>
      </text>
    </comment>
  </commentList>
</comments>
</file>

<file path=xl/comments2.xml><?xml version="1.0" encoding="utf-8"?>
<comments xmlns="http://schemas.openxmlformats.org/spreadsheetml/2006/main">
  <authors>
    <author>kerstis</author>
  </authors>
  <commentList>
    <comment ref="C33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siin ka reservfond</t>
        </r>
      </text>
    </comment>
    <comment ref="C40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D163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peab võrduma eelmise a vaba jäägiga</t>
        </r>
      </text>
    </comment>
    <comment ref="F4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kontrolliks, summad peavad võrduma</t>
        </r>
      </text>
    </comment>
  </commentList>
</comments>
</file>

<file path=xl/sharedStrings.xml><?xml version="1.0" encoding="utf-8"?>
<sst xmlns="http://schemas.openxmlformats.org/spreadsheetml/2006/main" count="597" uniqueCount="313">
  <si>
    <t>EELARVEARUANDE VORM</t>
  </si>
  <si>
    <t>Omavalitsuse nimi</t>
  </si>
  <si>
    <t>Selgitused</t>
  </si>
  <si>
    <t>Seisuga</t>
  </si>
  <si>
    <t>(sendi täpsusega)</t>
  </si>
  <si>
    <t>Tunnus</t>
  </si>
  <si>
    <t>Kirje nimetus</t>
  </si>
  <si>
    <t>Eelarve (märkida kas tekke- või kassapõhine)</t>
  </si>
  <si>
    <t>Aasta
algusest kokku</t>
  </si>
  <si>
    <t>PÕHITEGEVUSE TULUD KOKKU</t>
  </si>
  <si>
    <t>Maksutulud</t>
  </si>
  <si>
    <t>Füüsilise isiku tulumaks</t>
  </si>
  <si>
    <t>Maamaks</t>
  </si>
  <si>
    <t>Loomapidamismaks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</si>
  <si>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</si>
  <si>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</si>
  <si>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</si>
  <si>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</si>
  <si>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</si>
  <si>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</si>
  <si>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NB! siin ei ole enam art 3502</t>
  </si>
  <si>
    <t>352.00.17.1</t>
  </si>
  <si>
    <t>Tasandusfond (lg 1)</t>
  </si>
  <si>
    <t>352.00.17.2</t>
  </si>
  <si>
    <t>Toetusfond (lg 2)</t>
  </si>
  <si>
    <t xml:space="preserve">kogu lõige 2, st koos hariduse invest komponendiga </t>
  </si>
  <si>
    <t>Muud saadud toetused tegevuskuludeks</t>
  </si>
  <si>
    <t>3825, 388</t>
  </si>
  <si>
    <t xml:space="preserve">Muud tegevustulud </t>
  </si>
  <si>
    <t>382500, 38252</t>
  </si>
  <si>
    <t>Sh kaevandamisõiguse tasu</t>
  </si>
  <si>
    <t xml:space="preserve">kaevandamisõiguse tasu + maa-ainese kaevandamisõiguse tasu </t>
  </si>
  <si>
    <t>Sh laekumine vee erikasutusest</t>
  </si>
  <si>
    <t>Sh saastetasud ja keskkonnale tekitatud kahju hüvitis</t>
  </si>
  <si>
    <t>3880, 3888</t>
  </si>
  <si>
    <t xml:space="preserve">Sh muud eelpool nimetamata muud tegevustulud </t>
  </si>
  <si>
    <t xml:space="preserve">trahvid ja muud eespool nimetamata tegevustulud </t>
  </si>
  <si>
    <t>PÕHITEGEVUSE KULUD KOKKU</t>
  </si>
  <si>
    <t>40, 41, 4500, 452</t>
  </si>
  <si>
    <t>Antavad toetused tegevuskuludeks</t>
  </si>
  <si>
    <t>NB! Siin ei ole enam art 4502</t>
  </si>
  <si>
    <t>Subsiidiumid ettevõtlusega tegelevatele isikutele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</si>
  <si>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</si>
  <si>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</si>
  <si>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</si>
  <si>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</si>
  <si>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</si>
  <si>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</si>
  <si>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</t>
  </si>
  <si>
    <t>NB! Siin ei ole enam intresse nagu tulu poolel muude tulude all</t>
  </si>
  <si>
    <t>PÕHITEGEVUSE TULEM</t>
  </si>
  <si>
    <t>Põhitegevuse tulud - põhitegevuse kulud</t>
  </si>
  <si>
    <t>INVESTEERIMISTEGEVUS KOKKU</t>
  </si>
  <si>
    <t>Põhivara müük (+)</t>
  </si>
  <si>
    <t>Tähelepanu märgid!!!!</t>
  </si>
  <si>
    <t>Põhivara soetus (-)</t>
  </si>
  <si>
    <t xml:space="preserve">Põhivara soetuseks saadav sihtfinantseerimine(+) </t>
  </si>
  <si>
    <t>tulenevalt RPSst käsitletakse valitseva ja olulise mõju all olevate üksuste osasid ja aktsiaid osalustena ning alla 20%-list hääleõigust andvaid osasid ja aktsiaid muude aktsiate ja osadena</t>
  </si>
  <si>
    <t>Põhivara soetuseks antav sihtfinantseerimine(-)</t>
  </si>
  <si>
    <t>101.2.1</t>
  </si>
  <si>
    <t>Osaluste müük (+)</t>
  </si>
  <si>
    <r>
      <t xml:space="preserve">kajastatakse valitseva ja olulise mõju all olevate tütarde osaluste müük. </t>
    </r>
    <r>
      <rPr>
        <b/>
        <sz val="10"/>
        <rFont val="Times New Roman"/>
        <family val="1"/>
      </rPr>
      <t>Kontorühm 150 rahavoo koodiga 02</t>
    </r>
  </si>
  <si>
    <t>101.1.1</t>
  </si>
  <si>
    <t>Osaluste soetus (-)</t>
  </si>
  <si>
    <r>
      <t>kajastatakse valitseva ja olulise mõju all olevate tütarde osaluste soetus.</t>
    </r>
    <r>
      <rPr>
        <b/>
        <sz val="10"/>
        <rFont val="Times New Roman"/>
        <family val="1"/>
      </rPr>
      <t xml:space="preserve"> Kontorühm 150 rahavoo koodiga 01</t>
    </r>
  </si>
  <si>
    <t>101.2.2</t>
  </si>
  <si>
    <t>Muude aktsiate ja osade müük (+)</t>
  </si>
  <si>
    <r>
      <t>Noteerimata aktsiad ja muud omakapitaliinstrumendid</t>
    </r>
    <r>
      <rPr>
        <b/>
        <sz val="10"/>
        <rFont val="Times New Roman"/>
        <family val="1"/>
      </rPr>
      <t>. Kontod 101900 ja 151910 rahavoo koodiga 02</t>
    </r>
  </si>
  <si>
    <t>101.1.2</t>
  </si>
  <si>
    <t>Muude aktsiate ja osade soetus (-)</t>
  </si>
  <si>
    <r>
      <t>Noteerimata aktsiad ja muud omakapitaliinstrumendid</t>
    </r>
    <r>
      <rPr>
        <b/>
        <sz val="10"/>
        <rFont val="Times New Roman"/>
        <family val="1"/>
      </rPr>
      <t>.Kontod 101900 ja 151910 rahavoo koodiga 01</t>
    </r>
  </si>
  <si>
    <t>1032.2</t>
  </si>
  <si>
    <t>Tagasilaekuvad laenud (+)</t>
  </si>
  <si>
    <t>Kontogrupid 1032 ja 1532 rahavoo koodiga 02. Õppelaenu enam anda ei tohi!</t>
  </si>
  <si>
    <t>1032.1</t>
  </si>
  <si>
    <t>Antavad laenud (-)</t>
  </si>
  <si>
    <t>Kontogrupid 1032 ja 1532 rahavoo koodiga 01</t>
  </si>
  <si>
    <t>Finantstulud (+)</t>
  </si>
  <si>
    <t>NB! intressid nüüd siin. Omanikutulu, dividendid samuti siia</t>
  </si>
  <si>
    <t>Finantstkulud (-)</t>
  </si>
  <si>
    <t>NB! intressid nüüd siin</t>
  </si>
  <si>
    <t>EELARVE TULEM (ÜLEJÄÄK (+) / PUUDUJÄÄK (-))</t>
  </si>
  <si>
    <t>FINANTSEERIMISTEGEVUS</t>
  </si>
  <si>
    <t>20.5</t>
  </si>
  <si>
    <t>Kohustuste võtmine (+)</t>
  </si>
  <si>
    <r>
      <t xml:space="preserve">laenude võtmine, võlakirjade emiteerimine, kapitalirendi- ja faktooringukohustuste võtmine ning kohustuste võtmine teenuste </t>
    </r>
    <r>
      <rPr>
        <b/>
        <sz val="10"/>
        <color indexed="8"/>
        <rFont val="Times New Roman"/>
        <family val="1"/>
      </rPr>
      <t>kontsessioonikokkulepete alusel</t>
    </r>
  </si>
  <si>
    <t>20.6</t>
  </si>
  <si>
    <t>Kohustuste tasumine (-)</t>
  </si>
  <si>
    <t>võetud laenude tagasimaksmine, kapitalirendi- ja faktooringukohustuste täitmine, emiteeritud võlakirjade lunastamine ning tagasimaksed teenuste kontsessioonikokkulepete alusel</t>
  </si>
  <si>
    <t>LIKVIIDSETE VARADE MUUTUS (+ suurenemine, - vähenemine)</t>
  </si>
  <si>
    <t>NB! märgid võrreldes varasemaga vastupidi!!!</t>
  </si>
  <si>
    <t>NÕUETE JA KOHUSTUSTE SALDODE MUUTUS (tekkepõhise e/a korral) (+/-)</t>
  </si>
  <si>
    <t>PÕHITEGEVUSE KULUDE JA INVESTEERIMISTEGEVUSE VÄLJAMINEKUTE JAOTUS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</si>
  <si>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</si>
  <si>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</si>
  <si>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</si>
  <si>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</si>
  <si>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</si>
  <si>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</si>
  <si>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</si>
  <si>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</si>
  <si>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</si>
  <si>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</si>
  <si>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</si>
  <si>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</si>
  <si>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</si>
  <si>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</si>
  <si>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</si>
  <si>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</si>
  <si>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</si>
  <si>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</si>
  <si>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</si>
  <si>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</si>
  <si>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</si>
  <si>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</si>
  <si>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</si>
  <si>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</si>
  <si>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</si>
  <si>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</si>
  <si>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</si>
  <si>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</si>
  <si>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</si>
  <si>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</si>
  <si>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</si>
  <si>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</si>
  <si>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</si>
  <si>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</si>
  <si>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</si>
  <si>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</si>
  <si>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</si>
  <si>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</si>
  <si>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04512</t>
  </si>
  <si>
    <t>Ühistranspordi 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</si>
  <si>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</si>
  <si>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</si>
  <si>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</si>
  <si>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</si>
  <si>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</si>
  <si>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</si>
  <si>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</si>
  <si>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</si>
  <si>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</si>
  <si>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</si>
  <si>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</si>
  <si>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</si>
  <si>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</si>
  <si>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</si>
  <si>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</si>
  <si>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</si>
  <si>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</si>
  <si>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</si>
  <si>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</si>
  <si>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</si>
  <si>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</si>
  <si>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</si>
  <si>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</si>
  <si>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</si>
  <si>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</si>
  <si>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</si>
  <si>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</si>
  <si>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</si>
  <si>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</si>
  <si>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</si>
  <si>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</si>
  <si>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</si>
  <si>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</si>
  <si>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</si>
  <si>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</si>
  <si>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</si>
  <si>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</si>
  <si>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</si>
  <si>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</si>
  <si>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</si>
  <si>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</si>
  <si>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</si>
  <si>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</si>
  <si>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</si>
  <si>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</si>
  <si>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</si>
  <si>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</si>
  <si>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</si>
  <si>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</si>
  <si>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</si>
  <si>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</si>
  <si>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</si>
  <si>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</si>
  <si>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</si>
  <si>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08102</t>
  </si>
  <si>
    <t xml:space="preserve">Sporditegevus </t>
  </si>
  <si>
    <t>08103</t>
  </si>
  <si>
    <t>Puhkepargid ja -baasid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</si>
  <si>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</si>
  <si>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</si>
  <si>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</si>
  <si>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</si>
  <si>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</si>
  <si>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</si>
  <si>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</si>
  <si>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</si>
  <si>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</si>
  <si>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</si>
  <si>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</si>
  <si>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</si>
  <si>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</si>
  <si>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</si>
  <si>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</si>
  <si>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</si>
  <si>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</si>
  <si>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</si>
  <si>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</si>
  <si>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</si>
  <si>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</si>
  <si>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</si>
  <si>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</si>
  <si>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</si>
  <si>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</si>
  <si>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</si>
  <si>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</si>
  <si>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</si>
  <si>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</si>
  <si>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</si>
  <si>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</si>
  <si>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</si>
  <si>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</si>
  <si>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</si>
  <si>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</si>
  <si>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</si>
  <si>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</si>
  <si>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</si>
  <si>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</si>
  <si>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</si>
  <si>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</si>
  <si>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</si>
  <si>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</si>
  <si>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</si>
  <si>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</si>
  <si>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</si>
  <si>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</si>
  <si>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</si>
  <si>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</si>
  <si>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</si>
  <si>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</si>
  <si>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</si>
  <si>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</si>
  <si>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</si>
  <si>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</si>
  <si>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</si>
  <si>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</si>
  <si>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</si>
  <si>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</si>
  <si>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</si>
  <si>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Hälviklaste koolid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</si>
  <si>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</si>
  <si>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</si>
  <si>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</si>
  <si>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</si>
  <si>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</si>
  <si>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</si>
  <si>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</si>
  <si>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</si>
  <si>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</si>
  <si>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</si>
  <si>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</si>
  <si>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</si>
  <si>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</si>
  <si>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</si>
  <si>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</si>
  <si>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</si>
  <si>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</si>
  <si>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</si>
  <si>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</si>
  <si>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</si>
  <si>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</si>
  <si>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</si>
  <si>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</si>
  <si>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</si>
  <si>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</si>
  <si>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</si>
  <si>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</si>
  <si>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</si>
  <si>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</si>
  <si>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</si>
  <si>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</si>
  <si>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</si>
  <si>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</si>
  <si>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</si>
  <si>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</si>
  <si>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</si>
  <si>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</si>
  <si>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</si>
  <si>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</si>
  <si>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</si>
  <si>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</si>
  <si>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</si>
  <si>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sh sildfinantseering</t>
  </si>
  <si>
    <t>Vaba jääk ehk likviidsed varad</t>
  </si>
  <si>
    <t>Likviidsed varad KOFSi § 36 mõistes</t>
  </si>
  <si>
    <t>Eelarve vastuvõtmise kuupäev</t>
  </si>
  <si>
    <t>Lisaeelarve(te) vastuvõtmise kuupäev(ad)</t>
  </si>
  <si>
    <t>Netovõlakoormus (%)</t>
  </si>
  <si>
    <t>Võlakohustused - likviidsed varad / põhitegevuse tulud</t>
  </si>
  <si>
    <t>Tasakaalu kontroll</t>
  </si>
  <si>
    <t>Vaba jäägi aasta alguse ja perioodi lõpu võrdlus (read 163 ja 52)</t>
  </si>
  <si>
    <t xml:space="preserve">Kokku artiklite ja tegevusalade võrdlus </t>
  </si>
  <si>
    <t>Võlakohustused (read 161, 50 ja 51)</t>
  </si>
  <si>
    <t>kontolliks</t>
  </si>
  <si>
    <t>vt kommentaari linnukesega pesas!</t>
  </si>
  <si>
    <r>
      <t xml:space="preserve">Siin kõik ministeeriumidelt jt saadud toetused jooksvateks kuludeks. </t>
    </r>
    <r>
      <rPr>
        <b/>
        <sz val="10"/>
        <rFont val="Times New Roman"/>
        <family val="1"/>
      </rPr>
      <t>Teederaha ka siia kui kasutate jooksvateks remonditöödeks</t>
    </r>
  </si>
  <si>
    <t>Ridade 41, 43 ja 45 kulud tuleb nüüd kajastada ka teg alade all</t>
  </si>
  <si>
    <t>Art. 1001 ja vaba jäägi võrdlus (read 163 ja 52)</t>
  </si>
  <si>
    <t>Vaivara Vallavalitsus</t>
  </si>
  <si>
    <t>Eelarve kassapõhine kinnitamata</t>
  </si>
  <si>
    <t xml:space="preserve">06.06.2012.a.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</si>
</sst>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21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57"/>
      <name val="Times New Roman"/>
      <family val="1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19" applyFont="1" applyFill="1" applyProtection="1">
      <alignment/>
      <protection locked="0"/>
    </xf>
    <xf numFmtId="0" fontId="3" fillId="0" borderId="0" xfId="19" applyFont="1" applyProtection="1">
      <alignment/>
      <protection locked="0"/>
    </xf>
    <xf numFmtId="4" fontId="4" fillId="0" borderId="0" xfId="19" applyNumberFormat="1" applyFont="1" applyBorder="1" applyAlignment="1" applyProtection="1">
      <alignment/>
      <protection locked="0"/>
    </xf>
    <xf numFmtId="4" fontId="4" fillId="0" borderId="0" xfId="19" applyNumberFormat="1" applyFont="1" applyBorder="1" applyProtection="1">
      <alignment/>
      <protection locked="0"/>
    </xf>
    <xf numFmtId="0" fontId="3" fillId="0" borderId="0" xfId="0" applyFont="1" applyAlignment="1">
      <alignment/>
    </xf>
    <xf numFmtId="0" fontId="3" fillId="0" borderId="0" xfId="19" applyFont="1">
      <alignment/>
      <protection/>
    </xf>
    <xf numFmtId="0" fontId="5" fillId="0" borderId="0" xfId="21" applyFont="1" applyFill="1" applyBorder="1" applyAlignment="1" applyProtection="1">
      <alignment horizontal="left"/>
      <protection locked="0"/>
    </xf>
    <xf numFmtId="0" fontId="2" fillId="0" borderId="0" xfId="21" applyFont="1" applyFill="1" applyBorder="1" applyProtection="1">
      <alignment/>
      <protection locked="0"/>
    </xf>
    <xf numFmtId="0" fontId="3" fillId="0" borderId="0" xfId="21" applyFont="1" applyFill="1" applyBorder="1" applyProtection="1">
      <alignment/>
      <protection locked="0"/>
    </xf>
    <xf numFmtId="4" fontId="3" fillId="0" borderId="0" xfId="19" applyNumberFormat="1" applyFont="1">
      <alignment/>
      <protection/>
    </xf>
    <xf numFmtId="0" fontId="1" fillId="0" borderId="1" xfId="21" applyFont="1" applyFill="1" applyBorder="1" applyAlignment="1" applyProtection="1">
      <alignment horizontal="left"/>
      <protection locked="0"/>
    </xf>
    <xf numFmtId="0" fontId="3" fillId="0" borderId="2" xfId="21" applyFont="1" applyFill="1" applyBorder="1" applyAlignment="1" applyProtection="1">
      <alignment horizontal="left"/>
      <protection locked="0"/>
    </xf>
    <xf numFmtId="0" fontId="3" fillId="0" borderId="2" xfId="21" applyFont="1" applyFill="1" applyBorder="1" applyProtection="1">
      <alignment/>
      <protection locked="0"/>
    </xf>
    <xf numFmtId="4" fontId="4" fillId="0" borderId="3" xfId="21" applyNumberFormat="1" applyFont="1" applyFill="1" applyBorder="1" applyAlignment="1" applyProtection="1">
      <alignment horizontal="left"/>
      <protection locked="0"/>
    </xf>
    <xf numFmtId="4" fontId="4" fillId="0" borderId="4" xfId="21" applyNumberFormat="1" applyFont="1" applyFill="1" applyBorder="1" applyProtection="1">
      <alignment/>
      <protection locked="0"/>
    </xf>
    <xf numFmtId="0" fontId="6" fillId="0" borderId="5" xfId="0" applyFont="1" applyBorder="1" applyAlignment="1">
      <alignment horizontal="left"/>
    </xf>
    <xf numFmtId="0" fontId="1" fillId="0" borderId="6" xfId="21" applyFont="1" applyFill="1" applyBorder="1" applyAlignment="1" applyProtection="1">
      <alignment horizontal="left"/>
      <protection locked="0"/>
    </xf>
    <xf numFmtId="0" fontId="3" fillId="0" borderId="7" xfId="21" applyFont="1" applyFill="1" applyBorder="1" applyAlignment="1" applyProtection="1">
      <alignment horizontal="left"/>
      <protection locked="0"/>
    </xf>
    <xf numFmtId="0" fontId="3" fillId="0" borderId="7" xfId="21" applyFont="1" applyFill="1" applyBorder="1" applyProtection="1">
      <alignment/>
      <protection locked="0"/>
    </xf>
    <xf numFmtId="4" fontId="4" fillId="0" borderId="8" xfId="21" applyNumberFormat="1" applyFont="1" applyBorder="1" applyAlignment="1" applyProtection="1">
      <alignment horizontal="right"/>
      <protection locked="0"/>
    </xf>
    <xf numFmtId="4" fontId="4" fillId="0" borderId="9" xfId="21" applyNumberFormat="1" applyFont="1" applyBorder="1" applyAlignment="1" applyProtection="1">
      <alignment horizontal="right"/>
      <protection locked="0"/>
    </xf>
    <xf numFmtId="0" fontId="3" fillId="0" borderId="10" xfId="19" applyFont="1" applyBorder="1" applyAlignment="1">
      <alignment horizontal="left"/>
      <protection/>
    </xf>
    <xf numFmtId="0" fontId="3" fillId="0" borderId="11" xfId="21" applyFont="1" applyFill="1" applyBorder="1" applyAlignment="1" applyProtection="1">
      <alignment horizontal="left"/>
      <protection locked="0"/>
    </xf>
    <xf numFmtId="0" fontId="3" fillId="0" borderId="11" xfId="21" applyFont="1" applyFill="1" applyBorder="1" applyProtection="1">
      <alignment/>
      <protection locked="0"/>
    </xf>
    <xf numFmtId="4" fontId="4" fillId="0" borderId="12" xfId="21" applyNumberFormat="1" applyFont="1" applyFill="1" applyBorder="1" applyAlignment="1" applyProtection="1">
      <alignment wrapText="1"/>
      <protection locked="0"/>
    </xf>
    <xf numFmtId="4" fontId="4" fillId="0" borderId="13" xfId="21" applyNumberFormat="1" applyFont="1" applyFill="1" applyBorder="1" applyAlignment="1" applyProtection="1">
      <alignment wrapText="1"/>
      <protection locked="0"/>
    </xf>
    <xf numFmtId="0" fontId="1" fillId="0" borderId="10" xfId="19" applyFont="1" applyBorder="1" applyAlignment="1">
      <alignment horizontal="left"/>
      <protection/>
    </xf>
    <xf numFmtId="4" fontId="7" fillId="0" borderId="3" xfId="21" applyNumberFormat="1" applyFont="1" applyFill="1" applyBorder="1" applyAlignment="1" applyProtection="1">
      <alignment/>
      <protection/>
    </xf>
    <xf numFmtId="4" fontId="7" fillId="0" borderId="14" xfId="21" applyNumberFormat="1" applyFont="1" applyFill="1" applyBorder="1" applyAlignment="1" applyProtection="1">
      <alignment/>
      <protection/>
    </xf>
    <xf numFmtId="0" fontId="2" fillId="2" borderId="7" xfId="19" applyFont="1" applyFill="1" applyBorder="1" applyAlignment="1">
      <alignment horizontal="left"/>
      <protection/>
    </xf>
    <xf numFmtId="4" fontId="7" fillId="0" borderId="12" xfId="21" applyNumberFormat="1" applyFont="1" applyFill="1" applyBorder="1" applyAlignment="1" applyProtection="1">
      <alignment/>
      <protection/>
    </xf>
    <xf numFmtId="4" fontId="7" fillId="0" borderId="13" xfId="21" applyNumberFormat="1" applyFont="1" applyFill="1" applyBorder="1" applyAlignment="1" applyProtection="1">
      <alignment/>
      <protection/>
    </xf>
    <xf numFmtId="0" fontId="1" fillId="0" borderId="1" xfId="21" applyFont="1" applyFill="1" applyBorder="1" applyAlignment="1">
      <alignment horizontal="left"/>
      <protection/>
    </xf>
    <xf numFmtId="0" fontId="3" fillId="0" borderId="2" xfId="21" applyFont="1" applyFill="1" applyBorder="1" applyAlignment="1">
      <alignment horizontal="left"/>
      <protection/>
    </xf>
    <xf numFmtId="0" fontId="3" fillId="0" borderId="0" xfId="21" applyFont="1" applyFill="1" applyBorder="1">
      <alignment/>
      <protection/>
    </xf>
    <xf numFmtId="4" fontId="8" fillId="0" borderId="15" xfId="21" applyNumberFormat="1" applyFont="1" applyFill="1" applyBorder="1" applyAlignment="1" applyProtection="1">
      <alignment/>
      <protection locked="0"/>
    </xf>
    <xf numFmtId="4" fontId="8" fillId="0" borderId="16" xfId="20" applyNumberFormat="1" applyFont="1" applyFill="1" applyBorder="1" applyProtection="1">
      <alignment/>
      <protection locked="0"/>
    </xf>
    <xf numFmtId="0" fontId="1" fillId="0" borderId="17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left"/>
      <protection/>
    </xf>
    <xf numFmtId="4" fontId="8" fillId="0" borderId="16" xfId="21" applyNumberFormat="1" applyFont="1" applyFill="1" applyBorder="1" applyProtection="1">
      <alignment/>
      <protection locked="0"/>
    </xf>
    <xf numFmtId="0" fontId="1" fillId="0" borderId="6" xfId="21" applyFont="1" applyFill="1" applyBorder="1" applyAlignment="1">
      <alignment horizontal="left"/>
      <protection/>
    </xf>
    <xf numFmtId="0" fontId="3" fillId="0" borderId="0" xfId="19" applyFont="1" applyFill="1" applyBorder="1">
      <alignment/>
      <protection/>
    </xf>
    <xf numFmtId="0" fontId="1" fillId="0" borderId="6" xfId="19" applyFont="1" applyBorder="1" applyAlignment="1">
      <alignment horizontal="left"/>
      <protection/>
    </xf>
    <xf numFmtId="0" fontId="2" fillId="2" borderId="11" xfId="21" applyFont="1" applyFill="1" applyBorder="1" applyAlignment="1">
      <alignment horizontal="left"/>
      <protection/>
    </xf>
    <xf numFmtId="4" fontId="7" fillId="0" borderId="18" xfId="21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" fontId="8" fillId="0" borderId="19" xfId="21" applyNumberFormat="1" applyFont="1" applyFill="1" applyBorder="1" applyAlignment="1" applyProtection="1">
      <alignment/>
      <protection/>
    </xf>
    <xf numFmtId="4" fontId="8" fillId="0" borderId="20" xfId="21" applyNumberFormat="1" applyFont="1" applyFill="1" applyBorder="1" applyAlignment="1" applyProtection="1">
      <alignment/>
      <protection/>
    </xf>
    <xf numFmtId="4" fontId="8" fillId="0" borderId="21" xfId="21" applyNumberFormat="1" applyFont="1" applyFill="1" applyBorder="1" applyAlignment="1" applyProtection="1">
      <alignment/>
      <protection locked="0"/>
    </xf>
    <xf numFmtId="4" fontId="8" fillId="0" borderId="16" xfId="21" applyNumberFormat="1" applyFont="1" applyFill="1" applyBorder="1" applyAlignment="1" applyProtection="1">
      <alignment/>
      <protection/>
    </xf>
    <xf numFmtId="0" fontId="3" fillId="0" borderId="7" xfId="21" applyFont="1" applyFill="1" applyBorder="1" applyAlignment="1">
      <alignment horizontal="left"/>
      <protection/>
    </xf>
    <xf numFmtId="0" fontId="3" fillId="0" borderId="7" xfId="19" applyFont="1" applyFill="1" applyBorder="1">
      <alignment/>
      <protection/>
    </xf>
    <xf numFmtId="4" fontId="8" fillId="0" borderId="22" xfId="21" applyNumberFormat="1" applyFont="1" applyFill="1" applyBorder="1" applyAlignment="1" applyProtection="1">
      <alignment/>
      <protection/>
    </xf>
    <xf numFmtId="4" fontId="8" fillId="0" borderId="23" xfId="21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4" fillId="0" borderId="2" xfId="21" applyFont="1" applyFill="1" applyBorder="1">
      <alignment/>
      <protection/>
    </xf>
    <xf numFmtId="4" fontId="8" fillId="0" borderId="3" xfId="21" applyNumberFormat="1" applyFont="1" applyFill="1" applyBorder="1" applyProtection="1">
      <alignment/>
      <protection locked="0"/>
    </xf>
    <xf numFmtId="4" fontId="8" fillId="0" borderId="14" xfId="21" applyNumberFormat="1" applyFont="1" applyFill="1" applyBorder="1" applyProtection="1">
      <alignment/>
      <protection locked="0"/>
    </xf>
    <xf numFmtId="4" fontId="8" fillId="0" borderId="15" xfId="21" applyNumberFormat="1" applyFont="1" applyFill="1" applyBorder="1" applyProtection="1">
      <alignment/>
      <protection locked="0"/>
    </xf>
    <xf numFmtId="4" fontId="8" fillId="0" borderId="24" xfId="21" applyNumberFormat="1" applyFont="1" applyFill="1" applyBorder="1" applyAlignment="1" applyProtection="1">
      <alignment/>
      <protection/>
    </xf>
    <xf numFmtId="0" fontId="3" fillId="0" borderId="7" xfId="21" applyFont="1" applyFill="1" applyBorder="1">
      <alignment/>
      <protection/>
    </xf>
    <xf numFmtId="4" fontId="8" fillId="0" borderId="8" xfId="21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17" xfId="19" applyFont="1" applyBorder="1" applyAlignment="1">
      <alignment horizontal="left"/>
      <protection/>
    </xf>
    <xf numFmtId="4" fontId="7" fillId="0" borderId="8" xfId="21" applyNumberFormat="1" applyFont="1" applyFill="1" applyBorder="1" applyAlignment="1" applyProtection="1">
      <alignment/>
      <protection/>
    </xf>
    <xf numFmtId="4" fontId="7" fillId="0" borderId="23" xfId="21" applyNumberFormat="1" applyFont="1" applyFill="1" applyBorder="1" applyAlignment="1" applyProtection="1">
      <alignment/>
      <protection/>
    </xf>
    <xf numFmtId="0" fontId="1" fillId="0" borderId="10" xfId="21" applyFont="1" applyFill="1" applyBorder="1" applyAlignment="1">
      <alignment horizontal="left"/>
      <protection/>
    </xf>
    <xf numFmtId="0" fontId="3" fillId="0" borderId="2" xfId="21" applyFont="1" applyFill="1" applyBorder="1">
      <alignment/>
      <protection/>
    </xf>
    <xf numFmtId="4" fontId="8" fillId="0" borderId="3" xfId="21" applyNumberFormat="1" applyFont="1" applyFill="1" applyBorder="1" applyAlignment="1" applyProtection="1">
      <alignment/>
      <protection locked="0"/>
    </xf>
    <xf numFmtId="0" fontId="4" fillId="0" borderId="0" xfId="21" applyFont="1" applyFill="1" applyBorder="1">
      <alignment/>
      <protection/>
    </xf>
    <xf numFmtId="4" fontId="8" fillId="0" borderId="15" xfId="21" applyNumberFormat="1" applyFont="1" applyFill="1" applyBorder="1" applyAlignment="1" applyProtection="1">
      <alignment/>
      <protection/>
    </xf>
    <xf numFmtId="0" fontId="3" fillId="0" borderId="0" xfId="21" applyFont="1" applyFill="1" applyBorder="1" applyAlignment="1">
      <alignment/>
      <protection/>
    </xf>
    <xf numFmtId="0" fontId="9" fillId="0" borderId="6" xfId="21" applyFont="1" applyFill="1" applyBorder="1" applyAlignment="1">
      <alignment horizontal="left"/>
      <protection/>
    </xf>
    <xf numFmtId="0" fontId="4" fillId="0" borderId="7" xfId="21" applyFont="1" applyFill="1" applyBorder="1" applyAlignment="1">
      <alignment horizontal="left"/>
      <protection/>
    </xf>
    <xf numFmtId="0" fontId="4" fillId="0" borderId="7" xfId="21" applyFont="1" applyFill="1" applyBorder="1">
      <alignment/>
      <protection/>
    </xf>
    <xf numFmtId="4" fontId="8" fillId="0" borderId="3" xfId="21" applyNumberFormat="1" applyFont="1" applyFill="1" applyBorder="1" applyAlignment="1" applyProtection="1">
      <alignment/>
      <protection/>
    </xf>
    <xf numFmtId="4" fontId="8" fillId="0" borderId="14" xfId="21" applyNumberFormat="1" applyFont="1" applyFill="1" applyBorder="1" applyAlignment="1" applyProtection="1">
      <alignment/>
      <protection/>
    </xf>
    <xf numFmtId="4" fontId="8" fillId="0" borderId="8" xfId="21" applyNumberFormat="1" applyFont="1" applyFill="1" applyBorder="1" applyAlignment="1" applyProtection="1">
      <alignment/>
      <protection locked="0"/>
    </xf>
    <xf numFmtId="0" fontId="2" fillId="3" borderId="7" xfId="19" applyFont="1" applyFill="1" applyBorder="1" applyAlignment="1">
      <alignment horizontal="left"/>
      <protection/>
    </xf>
    <xf numFmtId="0" fontId="3" fillId="3" borderId="7" xfId="19" applyFont="1" applyFill="1" applyBorder="1">
      <alignment/>
      <protection/>
    </xf>
    <xf numFmtId="0" fontId="2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0" fontId="2" fillId="4" borderId="0" xfId="19" applyFont="1" applyFill="1">
      <alignment/>
      <protection/>
    </xf>
    <xf numFmtId="49" fontId="1" fillId="0" borderId="17" xfId="21" applyNumberFormat="1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left"/>
      <protection/>
    </xf>
    <xf numFmtId="4" fontId="10" fillId="0" borderId="15" xfId="19" applyNumberFormat="1" applyFont="1" applyBorder="1">
      <alignment/>
      <protection/>
    </xf>
    <xf numFmtId="4" fontId="8" fillId="0" borderId="16" xfId="21" applyNumberFormat="1" applyFont="1" applyFill="1" applyBorder="1" applyProtection="1">
      <alignment/>
      <protection/>
    </xf>
    <xf numFmtId="0" fontId="3" fillId="2" borderId="0" xfId="19" applyFont="1" applyFill="1" applyBorder="1" applyAlignment="1">
      <alignment horizontal="left"/>
      <protection/>
    </xf>
    <xf numFmtId="0" fontId="2" fillId="0" borderId="0" xfId="21" applyFont="1" applyFill="1" applyBorder="1" applyAlignment="1">
      <alignment/>
      <protection/>
    </xf>
    <xf numFmtId="4" fontId="7" fillId="0" borderId="16" xfId="21" applyNumberFormat="1" applyFont="1" applyFill="1" applyBorder="1" applyProtection="1">
      <alignment/>
      <protection/>
    </xf>
    <xf numFmtId="0" fontId="1" fillId="0" borderId="17" xfId="19" applyFont="1" applyFill="1" applyBorder="1" applyAlignment="1">
      <alignment horizontal="left"/>
      <protection/>
    </xf>
    <xf numFmtId="4" fontId="8" fillId="0" borderId="16" xfId="19" applyNumberFormat="1" applyFont="1" applyBorder="1" applyProtection="1">
      <alignment/>
      <protection/>
    </xf>
    <xf numFmtId="0" fontId="2" fillId="0" borderId="0" xfId="19" applyFont="1" applyFill="1" applyBorder="1" applyAlignment="1">
      <alignment horizontal="left"/>
      <protection/>
    </xf>
    <xf numFmtId="4" fontId="8" fillId="0" borderId="23" xfId="21" applyNumberFormat="1" applyFont="1" applyFill="1" applyBorder="1" applyProtection="1">
      <alignment/>
      <protection locked="0"/>
    </xf>
    <xf numFmtId="0" fontId="2" fillId="3" borderId="11" xfId="21" applyFont="1" applyFill="1" applyBorder="1" applyAlignment="1">
      <alignment horizontal="left"/>
      <protection/>
    </xf>
    <xf numFmtId="0" fontId="3" fillId="3" borderId="11" xfId="21" applyFont="1" applyFill="1" applyBorder="1">
      <alignment/>
      <protection/>
    </xf>
    <xf numFmtId="49" fontId="1" fillId="0" borderId="1" xfId="21" applyNumberFormat="1" applyFont="1" applyFill="1" applyBorder="1" applyAlignment="1">
      <alignment horizontal="left"/>
      <protection/>
    </xf>
    <xf numFmtId="49" fontId="3" fillId="0" borderId="2" xfId="21" applyNumberFormat="1" applyFont="1" applyFill="1" applyBorder="1" applyAlignment="1">
      <alignment horizontal="left"/>
      <protection/>
    </xf>
    <xf numFmtId="4" fontId="8" fillId="0" borderId="14" xfId="19" applyNumberFormat="1" applyFont="1" applyFill="1" applyBorder="1" applyProtection="1">
      <alignment/>
      <protection locked="0"/>
    </xf>
    <xf numFmtId="0" fontId="4" fillId="0" borderId="0" xfId="0" applyFont="1" applyAlignment="1">
      <alignment/>
    </xf>
    <xf numFmtId="49" fontId="1" fillId="0" borderId="6" xfId="21" applyNumberFormat="1" applyFont="1" applyFill="1" applyBorder="1" applyAlignment="1">
      <alignment horizontal="left"/>
      <protection/>
    </xf>
    <xf numFmtId="49" fontId="3" fillId="0" borderId="7" xfId="21" applyNumberFormat="1" applyFont="1" applyFill="1" applyBorder="1" applyAlignment="1">
      <alignment horizontal="left"/>
      <protection/>
    </xf>
    <xf numFmtId="4" fontId="10" fillId="0" borderId="8" xfId="19" applyNumberFormat="1" applyFont="1" applyBorder="1">
      <alignment/>
      <protection/>
    </xf>
    <xf numFmtId="4" fontId="8" fillId="0" borderId="23" xfId="19" applyNumberFormat="1" applyFont="1" applyBorder="1" applyProtection="1">
      <alignment/>
      <protection locked="0"/>
    </xf>
    <xf numFmtId="0" fontId="5" fillId="0" borderId="10" xfId="19" applyFont="1" applyBorder="1" applyAlignment="1">
      <alignment horizontal="left"/>
      <protection/>
    </xf>
    <xf numFmtId="4" fontId="10" fillId="0" borderId="8" xfId="19" applyNumberFormat="1" applyFont="1" applyFill="1" applyBorder="1">
      <alignment/>
      <protection/>
    </xf>
    <xf numFmtId="4" fontId="8" fillId="0" borderId="23" xfId="19" applyNumberFormat="1" applyFont="1" applyFill="1" applyBorder="1" applyProtection="1">
      <alignment/>
      <protection locked="0"/>
    </xf>
    <xf numFmtId="49" fontId="2" fillId="0" borderId="10" xfId="20" applyNumberFormat="1" applyFont="1" applyFill="1" applyBorder="1" applyAlignment="1">
      <alignment horizontal="left"/>
      <protection/>
    </xf>
    <xf numFmtId="0" fontId="2" fillId="0" borderId="11" xfId="21" applyFont="1" applyFill="1" applyBorder="1" applyAlignment="1">
      <alignment horizontal="left"/>
      <protection/>
    </xf>
    <xf numFmtId="0" fontId="2" fillId="0" borderId="11" xfId="21" applyFont="1" applyFill="1" applyBorder="1">
      <alignment/>
      <protection/>
    </xf>
    <xf numFmtId="4" fontId="8" fillId="0" borderId="25" xfId="19" applyNumberFormat="1" applyFont="1" applyBorder="1" applyAlignment="1" applyProtection="1">
      <alignment/>
      <protection/>
    </xf>
    <xf numFmtId="4" fontId="8" fillId="0" borderId="26" xfId="19" applyNumberFormat="1" applyFont="1" applyBorder="1" applyAlignment="1" applyProtection="1">
      <alignment/>
      <protection/>
    </xf>
    <xf numFmtId="49" fontId="3" fillId="0" borderId="17" xfId="20" applyNumberFormat="1" applyFont="1" applyFill="1" applyBorder="1" applyAlignment="1">
      <alignment horizontal="left"/>
      <protection/>
    </xf>
    <xf numFmtId="4" fontId="8" fillId="0" borderId="21" xfId="19" applyNumberFormat="1" applyFont="1" applyBorder="1" applyAlignment="1" applyProtection="1">
      <alignment/>
      <protection locked="0"/>
    </xf>
    <xf numFmtId="4" fontId="8" fillId="0" borderId="20" xfId="19" applyNumberFormat="1" applyFont="1" applyBorder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4" fontId="8" fillId="5" borderId="20" xfId="19" applyNumberFormat="1" applyFont="1" applyFill="1" applyBorder="1" applyProtection="1">
      <alignment/>
      <protection locked="0"/>
    </xf>
    <xf numFmtId="4" fontId="8" fillId="0" borderId="21" xfId="19" applyNumberFormat="1" applyFont="1" applyBorder="1" applyAlignment="1" applyProtection="1">
      <alignment/>
      <protection/>
    </xf>
    <xf numFmtId="4" fontId="8" fillId="0" borderId="16" xfId="19" applyNumberFormat="1" applyFont="1" applyBorder="1" applyAlignment="1" applyProtection="1">
      <alignment/>
      <protection/>
    </xf>
    <xf numFmtId="0" fontId="12" fillId="0" borderId="7" xfId="21" applyFont="1" applyFill="1" applyBorder="1">
      <alignment/>
      <protection/>
    </xf>
    <xf numFmtId="4" fontId="8" fillId="0" borderId="22" xfId="19" applyNumberFormat="1" applyFont="1" applyBorder="1" applyProtection="1">
      <alignment/>
      <protection locked="0"/>
    </xf>
    <xf numFmtId="4" fontId="8" fillId="0" borderId="9" xfId="19" applyNumberFormat="1" applyFont="1" applyBorder="1" applyProtection="1">
      <alignment/>
      <protection locked="0"/>
    </xf>
    <xf numFmtId="4" fontId="7" fillId="0" borderId="25" xfId="21" applyNumberFormat="1" applyFont="1" applyFill="1" applyBorder="1" applyAlignment="1" applyProtection="1" quotePrefix="1">
      <alignment/>
      <protection locked="0"/>
    </xf>
    <xf numFmtId="4" fontId="7" fillId="0" borderId="26" xfId="21" applyNumberFormat="1" applyFont="1" applyFill="1" applyBorder="1" applyProtection="1">
      <alignment/>
      <protection locked="0"/>
    </xf>
    <xf numFmtId="0" fontId="3" fillId="0" borderId="11" xfId="19" applyFont="1" applyBorder="1">
      <alignment/>
      <protection/>
    </xf>
    <xf numFmtId="4" fontId="8" fillId="0" borderId="26" xfId="19" applyNumberFormat="1" applyFont="1" applyBorder="1" applyProtection="1">
      <alignment/>
      <protection/>
    </xf>
    <xf numFmtId="0" fontId="3" fillId="0" borderId="0" xfId="19" applyFont="1" applyBorder="1">
      <alignment/>
      <protection/>
    </xf>
    <xf numFmtId="0" fontId="12" fillId="0" borderId="7" xfId="19" applyFont="1" applyBorder="1">
      <alignment/>
      <protection/>
    </xf>
    <xf numFmtId="4" fontId="8" fillId="0" borderId="13" xfId="19" applyNumberFormat="1" applyFont="1" applyBorder="1" applyAlignment="1" applyProtection="1">
      <alignment/>
      <protection/>
    </xf>
    <xf numFmtId="4" fontId="10" fillId="0" borderId="21" xfId="19" applyNumberFormat="1" applyFont="1" applyBorder="1" applyAlignment="1" applyProtection="1">
      <alignment/>
      <protection/>
    </xf>
    <xf numFmtId="4" fontId="10" fillId="0" borderId="20" xfId="19" applyNumberFormat="1" applyFont="1" applyBorder="1" applyAlignment="1" applyProtection="1">
      <alignment/>
      <protection/>
    </xf>
    <xf numFmtId="0" fontId="3" fillId="0" borderId="0" xfId="19" applyFont="1" applyFill="1">
      <alignment/>
      <protection/>
    </xf>
    <xf numFmtId="0" fontId="3" fillId="0" borderId="17" xfId="20" applyFont="1" applyFill="1" applyBorder="1" applyAlignment="1">
      <alignment horizontal="left"/>
      <protection/>
    </xf>
    <xf numFmtId="4" fontId="8" fillId="0" borderId="21" xfId="19" applyNumberFormat="1" applyFont="1" applyBorder="1" applyProtection="1">
      <alignment/>
      <protection locked="0"/>
    </xf>
    <xf numFmtId="0" fontId="3" fillId="0" borderId="0" xfId="19" applyFont="1" applyBorder="1" applyAlignment="1">
      <alignment horizontal="left"/>
      <protection/>
    </xf>
    <xf numFmtId="0" fontId="13" fillId="0" borderId="0" xfId="19" applyFont="1" applyBorder="1">
      <alignment/>
      <protection/>
    </xf>
    <xf numFmtId="0" fontId="3" fillId="0" borderId="6" xfId="20" applyFont="1" applyFill="1" applyBorder="1" applyAlignment="1">
      <alignment horizontal="left"/>
      <protection/>
    </xf>
    <xf numFmtId="0" fontId="3" fillId="0" borderId="7" xfId="19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0" xfId="19" applyFont="1" applyBorder="1" applyAlignment="1">
      <alignment horizontal="left"/>
      <protection/>
    </xf>
    <xf numFmtId="4" fontId="8" fillId="0" borderId="22" xfId="19" applyNumberFormat="1" applyFont="1" applyBorder="1" applyAlignment="1" applyProtection="1">
      <alignment/>
      <protection locked="0"/>
    </xf>
    <xf numFmtId="49" fontId="3" fillId="0" borderId="6" xfId="20" applyNumberFormat="1" applyFont="1" applyFill="1" applyBorder="1" applyAlignment="1">
      <alignment horizontal="left"/>
      <protection/>
    </xf>
    <xf numFmtId="0" fontId="3" fillId="5" borderId="10" xfId="19" applyFont="1" applyFill="1" applyBorder="1" applyAlignment="1">
      <alignment horizontal="left"/>
      <protection/>
    </xf>
    <xf numFmtId="0" fontId="3" fillId="5" borderId="11" xfId="21" applyFont="1" applyFill="1" applyBorder="1" applyAlignment="1">
      <alignment horizontal="left"/>
      <protection/>
    </xf>
    <xf numFmtId="0" fontId="3" fillId="5" borderId="11" xfId="19" applyFont="1" applyFill="1" applyBorder="1">
      <alignment/>
      <protection/>
    </xf>
    <xf numFmtId="4" fontId="8" fillId="5" borderId="12" xfId="19" applyNumberFormat="1" applyFont="1" applyFill="1" applyBorder="1" applyAlignment="1" applyProtection="1">
      <alignment/>
      <protection locked="0"/>
    </xf>
    <xf numFmtId="4" fontId="8" fillId="5" borderId="26" xfId="19" applyNumberFormat="1" applyFont="1" applyFill="1" applyBorder="1" applyProtection="1">
      <alignment/>
      <protection locked="0"/>
    </xf>
    <xf numFmtId="0" fontId="2" fillId="0" borderId="11" xfId="21" applyFont="1" applyBorder="1">
      <alignment/>
      <protection/>
    </xf>
    <xf numFmtId="4" fontId="14" fillId="0" borderId="12" xfId="21" applyNumberFormat="1" applyFont="1" applyFill="1" applyBorder="1" applyAlignment="1" applyProtection="1">
      <alignment wrapText="1"/>
      <protection locked="0"/>
    </xf>
    <xf numFmtId="4" fontId="14" fillId="0" borderId="13" xfId="21" applyNumberFormat="1" applyFont="1" applyFill="1" applyBorder="1" applyAlignment="1" applyProtection="1">
      <alignment wrapText="1"/>
      <protection locked="0"/>
    </xf>
    <xf numFmtId="0" fontId="3" fillId="0" borderId="17" xfId="19" applyFont="1" applyBorder="1" applyAlignment="1">
      <alignment horizontal="left"/>
      <protection/>
    </xf>
    <xf numFmtId="0" fontId="4" fillId="0" borderId="2" xfId="21" applyFont="1" applyBorder="1">
      <alignment/>
      <protection/>
    </xf>
    <xf numFmtId="164" fontId="3" fillId="0" borderId="2" xfId="21" applyNumberFormat="1" applyFont="1" applyFill="1" applyBorder="1">
      <alignment/>
      <protection/>
    </xf>
    <xf numFmtId="0" fontId="4" fillId="0" borderId="0" xfId="21" applyFont="1" applyBorder="1">
      <alignment/>
      <protection/>
    </xf>
    <xf numFmtId="164" fontId="3" fillId="0" borderId="0" xfId="21" applyNumberFormat="1" applyFont="1" applyFill="1" applyBorder="1">
      <alignment/>
      <protection/>
    </xf>
    <xf numFmtId="0" fontId="3" fillId="0" borderId="6" xfId="19" applyFont="1" applyBorder="1" applyAlignment="1">
      <alignment horizontal="left"/>
      <protection/>
    </xf>
    <xf numFmtId="0" fontId="3" fillId="0" borderId="7" xfId="21" applyFont="1" applyBorder="1">
      <alignment/>
      <protection/>
    </xf>
    <xf numFmtId="164" fontId="3" fillId="0" borderId="7" xfId="21" applyNumberFormat="1" applyFont="1" applyFill="1" applyBorder="1">
      <alignment/>
      <protection/>
    </xf>
    <xf numFmtId="4" fontId="8" fillId="0" borderId="23" xfId="21" applyNumberFormat="1" applyFont="1" applyFill="1" applyBorder="1" applyProtection="1">
      <alignment/>
      <protection/>
    </xf>
    <xf numFmtId="49" fontId="3" fillId="0" borderId="0" xfId="19" applyNumberFormat="1" applyFont="1" applyBorder="1" applyAlignment="1">
      <alignment horizontal="left"/>
      <protection/>
    </xf>
    <xf numFmtId="49" fontId="3" fillId="0" borderId="0" xfId="19" applyNumberFormat="1" applyFont="1" applyBorder="1">
      <alignment/>
      <protection/>
    </xf>
    <xf numFmtId="14" fontId="10" fillId="0" borderId="0" xfId="19" applyNumberFormat="1" applyFont="1">
      <alignment/>
      <protection/>
    </xf>
    <xf numFmtId="49" fontId="15" fillId="0" borderId="0" xfId="19" applyNumberFormat="1" applyFont="1" applyBorder="1">
      <alignment/>
      <protection/>
    </xf>
    <xf numFmtId="3" fontId="16" fillId="0" borderId="0" xfId="0" applyNumberFormat="1" applyFont="1" applyFill="1" applyBorder="1" applyAlignment="1">
      <alignment wrapText="1"/>
    </xf>
    <xf numFmtId="10" fontId="16" fillId="0" borderId="0" xfId="0" applyNumberFormat="1" applyFont="1" applyFill="1" applyBorder="1" applyAlignment="1">
      <alignment wrapText="1"/>
    </xf>
    <xf numFmtId="4" fontId="1" fillId="0" borderId="0" xfId="19" applyNumberFormat="1" applyFont="1">
      <alignment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0" fontId="1" fillId="0" borderId="0" xfId="0" applyFont="1" applyBorder="1" applyAlignment="1">
      <alignment/>
    </xf>
    <xf numFmtId="4" fontId="1" fillId="0" borderId="0" xfId="20" applyNumberFormat="1" applyFont="1" applyFill="1" applyBorder="1">
      <alignment/>
      <protection/>
    </xf>
    <xf numFmtId="4" fontId="9" fillId="0" borderId="20" xfId="19" applyNumberFormat="1" applyFont="1" applyBorder="1">
      <alignment/>
      <protection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24" xfId="21" applyFont="1" applyFill="1" applyBorder="1">
      <alignment/>
      <protection/>
    </xf>
    <xf numFmtId="0" fontId="2" fillId="5" borderId="7" xfId="21" applyFont="1" applyFill="1" applyBorder="1" applyAlignment="1">
      <alignment horizontal="left"/>
      <protection/>
    </xf>
    <xf numFmtId="0" fontId="2" fillId="5" borderId="7" xfId="21" applyFont="1" applyFill="1" applyBorder="1">
      <alignment/>
      <protection/>
    </xf>
    <xf numFmtId="0" fontId="2" fillId="5" borderId="11" xfId="21" applyFont="1" applyFill="1" applyBorder="1" applyAlignment="1">
      <alignment horizontal="left"/>
      <protection/>
    </xf>
    <xf numFmtId="0" fontId="2" fillId="5" borderId="2" xfId="21" applyFont="1" applyFill="1" applyBorder="1">
      <alignment/>
      <protection/>
    </xf>
    <xf numFmtId="0" fontId="2" fillId="5" borderId="11" xfId="19" applyFont="1" applyFill="1" applyBorder="1" applyAlignment="1">
      <alignment horizontal="left"/>
      <protection/>
    </xf>
    <xf numFmtId="0" fontId="3" fillId="5" borderId="11" xfId="21" applyFont="1" applyFill="1" applyBorder="1">
      <alignment/>
      <protection/>
    </xf>
    <xf numFmtId="0" fontId="1" fillId="2" borderId="10" xfId="19" applyFont="1" applyFill="1" applyBorder="1" applyAlignment="1">
      <alignment horizontal="left"/>
      <protection/>
    </xf>
    <xf numFmtId="0" fontId="3" fillId="2" borderId="0" xfId="19" applyFont="1" applyFill="1" applyBorder="1">
      <alignment/>
      <protection/>
    </xf>
    <xf numFmtId="4" fontId="10" fillId="2" borderId="12" xfId="19" applyNumberFormat="1" applyFont="1" applyFill="1" applyBorder="1">
      <alignment/>
      <protection/>
    </xf>
    <xf numFmtId="4" fontId="8" fillId="2" borderId="13" xfId="19" applyNumberFormat="1" applyFont="1" applyFill="1" applyBorder="1">
      <alignment/>
      <protection/>
    </xf>
    <xf numFmtId="0" fontId="2" fillId="0" borderId="2" xfId="21" applyFont="1" applyFill="1" applyBorder="1">
      <alignment/>
      <protection/>
    </xf>
    <xf numFmtId="0" fontId="2" fillId="0" borderId="7" xfId="19" applyFont="1" applyFill="1" applyBorder="1" applyAlignment="1">
      <alignment horizontal="left"/>
      <protection/>
    </xf>
    <xf numFmtId="0" fontId="2" fillId="0" borderId="7" xfId="21" applyFont="1" applyFill="1" applyBorder="1" applyAlignment="1">
      <alignment horizontal="left"/>
      <protection/>
    </xf>
    <xf numFmtId="0" fontId="2" fillId="0" borderId="7" xfId="21" applyFont="1" applyFill="1" applyBorder="1">
      <alignment/>
      <protection/>
    </xf>
    <xf numFmtId="0" fontId="2" fillId="0" borderId="11" xfId="19" applyFont="1" applyFill="1" applyBorder="1" applyAlignment="1">
      <alignment horizontal="left"/>
      <protection/>
    </xf>
    <xf numFmtId="0" fontId="3" fillId="0" borderId="11" xfId="19" applyFont="1" applyFill="1" applyBorder="1">
      <alignment/>
      <protection/>
    </xf>
    <xf numFmtId="0" fontId="3" fillId="0" borderId="11" xfId="21" applyFont="1" applyFill="1" applyBorder="1">
      <alignment/>
      <protection/>
    </xf>
    <xf numFmtId="0" fontId="3" fillId="2" borderId="7" xfId="19" applyFont="1" applyFill="1" applyBorder="1">
      <alignment/>
      <protection/>
    </xf>
    <xf numFmtId="0" fontId="3" fillId="2" borderId="11" xfId="21" applyFont="1" applyFill="1" applyBorder="1">
      <alignment/>
      <protection/>
    </xf>
    <xf numFmtId="4" fontId="16" fillId="0" borderId="22" xfId="19" applyNumberFormat="1" applyFont="1" applyFill="1" applyBorder="1">
      <alignment/>
      <protection/>
    </xf>
    <xf numFmtId="4" fontId="16" fillId="0" borderId="9" xfId="19" applyNumberFormat="1" applyFont="1" applyFill="1" applyBorder="1">
      <alignment/>
      <protection/>
    </xf>
    <xf numFmtId="4" fontId="16" fillId="0" borderId="25" xfId="19" applyNumberFormat="1" applyFont="1" applyBorder="1">
      <alignment/>
      <protection/>
    </xf>
    <xf numFmtId="4" fontId="16" fillId="0" borderId="26" xfId="19" applyNumberFormat="1" applyFont="1" applyBorder="1">
      <alignment/>
      <protection/>
    </xf>
    <xf numFmtId="4" fontId="16" fillId="0" borderId="12" xfId="19" applyNumberFormat="1" applyFont="1" applyFill="1" applyBorder="1">
      <alignment/>
      <protection/>
    </xf>
    <xf numFmtId="4" fontId="16" fillId="0" borderId="18" xfId="19" applyNumberFormat="1" applyFont="1" applyFill="1" applyBorder="1">
      <alignment/>
      <protection/>
    </xf>
    <xf numFmtId="4" fontId="16" fillId="0" borderId="12" xfId="19" applyNumberFormat="1" applyFont="1" applyBorder="1">
      <alignment/>
      <protection/>
    </xf>
    <xf numFmtId="4" fontId="16" fillId="0" borderId="18" xfId="19" applyNumberFormat="1" applyFont="1" applyBorder="1">
      <alignment/>
      <protection/>
    </xf>
    <xf numFmtId="4" fontId="7" fillId="0" borderId="13" xfId="19" applyNumberFormat="1" applyFont="1" applyFill="1" applyBorder="1" applyProtection="1">
      <alignment/>
      <protection locked="0"/>
    </xf>
    <xf numFmtId="0" fontId="2" fillId="6" borderId="0" xfId="21" applyFont="1" applyFill="1" applyBorder="1">
      <alignment/>
      <protection/>
    </xf>
    <xf numFmtId="14" fontId="3" fillId="0" borderId="7" xfId="21" applyNumberFormat="1" applyFont="1" applyFill="1" applyBorder="1" applyProtection="1">
      <alignment/>
      <protection locked="0"/>
    </xf>
    <xf numFmtId="4" fontId="4" fillId="0" borderId="0" xfId="19" applyNumberFormat="1" applyFont="1" applyFill="1" applyBorder="1" applyAlignment="1" applyProtection="1">
      <alignment/>
      <protection locked="0"/>
    </xf>
    <xf numFmtId="4" fontId="3" fillId="0" borderId="0" xfId="19" applyNumberFormat="1" applyFont="1" applyFill="1">
      <alignment/>
      <protection/>
    </xf>
    <xf numFmtId="4" fontId="4" fillId="0" borderId="8" xfId="21" applyNumberFormat="1" applyFont="1" applyFill="1" applyBorder="1" applyAlignment="1" applyProtection="1">
      <alignment horizontal="right"/>
      <protection locked="0"/>
    </xf>
    <xf numFmtId="4" fontId="16" fillId="0" borderId="25" xfId="19" applyNumberFormat="1" applyFont="1" applyFill="1" applyBorder="1">
      <alignment/>
      <protection/>
    </xf>
    <xf numFmtId="4" fontId="10" fillId="0" borderId="15" xfId="19" applyNumberFormat="1" applyFont="1" applyFill="1" applyBorder="1">
      <alignment/>
      <protection/>
    </xf>
    <xf numFmtId="4" fontId="10" fillId="0" borderId="12" xfId="19" applyNumberFormat="1" applyFont="1" applyFill="1" applyBorder="1">
      <alignment/>
      <protection/>
    </xf>
    <xf numFmtId="4" fontId="8" fillId="0" borderId="25" xfId="19" applyNumberFormat="1" applyFont="1" applyFill="1" applyBorder="1" applyAlignment="1" applyProtection="1">
      <alignment/>
      <protection/>
    </xf>
    <xf numFmtId="4" fontId="8" fillId="0" borderId="21" xfId="19" applyNumberFormat="1" applyFont="1" applyFill="1" applyBorder="1" applyAlignment="1" applyProtection="1">
      <alignment/>
      <protection locked="0"/>
    </xf>
    <xf numFmtId="4" fontId="8" fillId="0" borderId="21" xfId="19" applyNumberFormat="1" applyFont="1" applyFill="1" applyBorder="1" applyAlignment="1" applyProtection="1">
      <alignment/>
      <protection/>
    </xf>
    <xf numFmtId="4" fontId="8" fillId="0" borderId="22" xfId="19" applyNumberFormat="1" applyFont="1" applyFill="1" applyBorder="1" applyProtection="1">
      <alignment/>
      <protection locked="0"/>
    </xf>
    <xf numFmtId="4" fontId="10" fillId="0" borderId="21" xfId="19" applyNumberFormat="1" applyFont="1" applyFill="1" applyBorder="1" applyAlignment="1" applyProtection="1">
      <alignment/>
      <protection/>
    </xf>
    <xf numFmtId="4" fontId="8" fillId="0" borderId="21" xfId="19" applyNumberFormat="1" applyFont="1" applyFill="1" applyBorder="1" applyProtection="1">
      <alignment/>
      <protection locked="0"/>
    </xf>
    <xf numFmtId="4" fontId="8" fillId="0" borderId="22" xfId="19" applyNumberFormat="1" applyFont="1" applyFill="1" applyBorder="1" applyAlignment="1" applyProtection="1">
      <alignment/>
      <protection locked="0"/>
    </xf>
    <xf numFmtId="4" fontId="8" fillId="0" borderId="12" xfId="19" applyNumberFormat="1" applyFont="1" applyFill="1" applyBorder="1" applyAlignment="1" applyProtection="1">
      <alignment/>
      <protection locked="0"/>
    </xf>
    <xf numFmtId="14" fontId="10" fillId="0" borderId="0" xfId="19" applyNumberFormat="1" applyFont="1" applyFill="1">
      <alignment/>
      <protection/>
    </xf>
    <xf numFmtId="4" fontId="1" fillId="0" borderId="0" xfId="19" applyNumberFormat="1" applyFont="1" applyFill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1" xfId="21" applyFont="1" applyFill="1" applyBorder="1" applyAlignment="1">
      <alignment horizontal="left" wrapText="1"/>
      <protection/>
    </xf>
    <xf numFmtId="0" fontId="3" fillId="0" borderId="11" xfId="0" applyFont="1" applyFill="1" applyBorder="1" applyAlignment="1">
      <alignment wrapText="1"/>
    </xf>
    <xf numFmtId="0" fontId="2" fillId="0" borderId="11" xfId="21" applyFont="1" applyFill="1" applyBorder="1" applyAlignment="1">
      <alignment wrapText="1"/>
      <protection/>
    </xf>
    <xf numFmtId="0" fontId="3" fillId="0" borderId="11" xfId="0" applyFont="1" applyBorder="1" applyAlignment="1">
      <alignment wrapText="1"/>
    </xf>
    <xf numFmtId="0" fontId="3" fillId="0" borderId="17" xfId="19" applyFont="1" applyFill="1" applyBorder="1" applyAlignment="1">
      <alignment/>
      <protection/>
    </xf>
    <xf numFmtId="0" fontId="3" fillId="0" borderId="0" xfId="19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3" fillId="0" borderId="0" xfId="19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wrapText="1"/>
    </xf>
    <xf numFmtId="0" fontId="3" fillId="0" borderId="0" xfId="19" applyFont="1" applyFill="1" applyBorder="1" applyAlignment="1">
      <alignment wrapText="1"/>
      <protection/>
    </xf>
    <xf numFmtId="0" fontId="3" fillId="0" borderId="0" xfId="21" applyFont="1" applyFill="1" applyBorder="1" applyAlignment="1">
      <alignment horizontal="left"/>
      <protection/>
    </xf>
  </cellXfs>
  <cellStyles count="11">
    <cellStyle name="Normal" xfId="0"/>
    <cellStyle name="Hyperlink" xfId="15"/>
    <cellStyle name="Comma" xfId="16"/>
    <cellStyle name="Comma [0]" xfId="17"/>
    <cellStyle name="Followed Hyperlink" xfId="18"/>
    <cellStyle name="Normal 2" xfId="19"/>
    <cellStyle name="Normal_Sheet1" xfId="20"/>
    <cellStyle name="Normal_Sheet1 2" xfId="21"/>
    <cellStyle name="Percent" xfId="22"/>
    <cellStyle name="Currency" xfId="23"/>
    <cellStyle name="Currency [0]" xfId="24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1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48" sqref="E48"/>
    </sheetView>
  </sheetViews>
  <sheetFormatPr defaultColWidth="9.140625" defaultRowHeight="12.75"/>
  <cols>
    <col min="1" max="1" width="8.421875" style="1" customWidth="1"/>
    <col min="2" max="2" width="3.57421875" style="7" customWidth="1"/>
    <col min="3" max="3" width="36.57421875" style="7" customWidth="1"/>
    <col min="4" max="4" width="14.00390625" style="209" customWidth="1"/>
    <col min="5" max="5" width="13.28125" style="174" customWidth="1"/>
    <col min="6" max="6" width="14.421875" style="7" customWidth="1"/>
    <col min="7" max="7" width="10.00390625" style="0" customWidth="1"/>
    <col min="8" max="16384" width="9.140625" style="7" customWidth="1"/>
  </cols>
  <sheetData>
    <row r="1" spans="2:5" ht="21" customHeight="1">
      <c r="B1" s="2"/>
      <c r="C1" s="3"/>
      <c r="D1" s="208"/>
      <c r="E1" s="5"/>
    </row>
    <row r="2" spans="1:5" ht="13.5" thickBot="1">
      <c r="A2" s="8" t="s">
        <v>0</v>
      </c>
      <c r="B2" s="9"/>
      <c r="C2" s="10"/>
      <c r="E2" s="11"/>
    </row>
    <row r="3" spans="1:5" ht="12.75" customHeight="1">
      <c r="A3" s="12" t="s">
        <v>1</v>
      </c>
      <c r="B3" s="13"/>
      <c r="C3" s="14" t="s">
        <v>310</v>
      </c>
      <c r="D3" s="15"/>
      <c r="E3" s="16"/>
    </row>
    <row r="4" spans="1:5" ht="10.5" customHeight="1" thickBot="1">
      <c r="A4" s="18" t="s">
        <v>3</v>
      </c>
      <c r="B4" s="19"/>
      <c r="C4" s="207">
        <v>41182</v>
      </c>
      <c r="D4" s="210"/>
      <c r="E4" s="22" t="s">
        <v>4</v>
      </c>
    </row>
    <row r="5" spans="1:5" ht="51.75" customHeight="1" thickBot="1">
      <c r="A5" s="23" t="s">
        <v>5</v>
      </c>
      <c r="B5" s="24" t="s">
        <v>6</v>
      </c>
      <c r="C5" s="25"/>
      <c r="D5" s="26" t="s">
        <v>311</v>
      </c>
      <c r="E5" s="27" t="s">
        <v>8</v>
      </c>
    </row>
    <row r="6" spans="1:5" ht="15" customHeight="1" thickBot="1">
      <c r="A6" s="28"/>
      <c r="B6" s="110" t="s">
        <v>9</v>
      </c>
      <c r="C6" s="188"/>
      <c r="D6" s="29">
        <f>D7+D14+D15+D19</f>
        <v>2556907</v>
      </c>
      <c r="E6" s="30">
        <f>E7+E14+E15+E19</f>
        <v>1950751.83</v>
      </c>
    </row>
    <row r="7" spans="1:5" ht="13.5" thickBot="1">
      <c r="A7" s="28">
        <v>30</v>
      </c>
      <c r="B7" s="189" t="s">
        <v>10</v>
      </c>
      <c r="C7" s="111"/>
      <c r="D7" s="32">
        <f>SUM(D8:D13)</f>
        <v>732575</v>
      </c>
      <c r="E7" s="33">
        <f>SUM(E8:E13)</f>
        <v>547368</v>
      </c>
    </row>
    <row r="8" spans="1:5" ht="12.75">
      <c r="A8" s="34">
        <v>3000</v>
      </c>
      <c r="B8" s="35"/>
      <c r="C8" s="36" t="s">
        <v>11</v>
      </c>
      <c r="D8" s="37">
        <v>534772</v>
      </c>
      <c r="E8" s="38">
        <v>442336</v>
      </c>
    </row>
    <row r="9" spans="1:5" ht="12.75">
      <c r="A9" s="39">
        <v>3030</v>
      </c>
      <c r="B9" s="40"/>
      <c r="C9" s="36" t="s">
        <v>12</v>
      </c>
      <c r="D9" s="37">
        <v>197803</v>
      </c>
      <c r="E9" s="38">
        <v>105032</v>
      </c>
    </row>
    <row r="10" spans="1:5" ht="12.75">
      <c r="A10" s="39">
        <v>3034</v>
      </c>
      <c r="B10" s="40"/>
      <c r="C10" s="36" t="s">
        <v>13</v>
      </c>
      <c r="D10" s="37"/>
      <c r="E10" s="41"/>
    </row>
    <row r="11" spans="1:5" ht="12.75">
      <c r="A11" s="39">
        <v>3044</v>
      </c>
      <c r="B11" s="40"/>
      <c r="C11" s="36" t="s">
        <v>14</v>
      </c>
      <c r="D11" s="37"/>
      <c r="E11" s="41"/>
    </row>
    <row r="12" spans="1:5" ht="12.75">
      <c r="A12" s="39">
        <v>3045</v>
      </c>
      <c r="B12" s="40"/>
      <c r="C12" s="36" t="s">
        <v>15</v>
      </c>
      <c r="D12" s="37"/>
      <c r="E12" s="41"/>
    </row>
    <row r="13" spans="1:5" ht="13.5" thickBot="1">
      <c r="A13" s="42">
        <v>3047</v>
      </c>
      <c r="B13" s="40"/>
      <c r="C13" s="43" t="s">
        <v>16</v>
      </c>
      <c r="D13" s="37"/>
      <c r="E13" s="41"/>
    </row>
    <row r="14" spans="1:5" ht="13.5" thickBot="1">
      <c r="A14" s="44">
        <v>32</v>
      </c>
      <c r="B14" s="110" t="s">
        <v>17</v>
      </c>
      <c r="C14" s="111"/>
      <c r="D14" s="32">
        <v>69863</v>
      </c>
      <c r="E14" s="33">
        <v>46677.81</v>
      </c>
    </row>
    <row r="15" spans="1:5" ht="13.5" thickBot="1">
      <c r="A15" s="28" t="s">
        <v>18</v>
      </c>
      <c r="B15" s="110" t="s">
        <v>19</v>
      </c>
      <c r="C15" s="111"/>
      <c r="D15" s="33">
        <f>D16+D17+D18</f>
        <v>284146</v>
      </c>
      <c r="E15" s="46">
        <f>E16+E17+E18</f>
        <v>233516.34</v>
      </c>
    </row>
    <row r="16" spans="1:5" ht="12.75">
      <c r="A16" s="39" t="s">
        <v>21</v>
      </c>
      <c r="B16" s="40"/>
      <c r="C16" s="36" t="s">
        <v>22</v>
      </c>
      <c r="D16" s="48"/>
      <c r="E16" s="49"/>
    </row>
    <row r="17" spans="1:5" ht="12.75">
      <c r="A17" s="39" t="s">
        <v>23</v>
      </c>
      <c r="B17" s="40"/>
      <c r="C17" s="43" t="s">
        <v>24</v>
      </c>
      <c r="D17" s="50">
        <v>230097</v>
      </c>
      <c r="E17" s="51">
        <v>184077</v>
      </c>
    </row>
    <row r="18" spans="1:5" ht="13.5" thickBot="1">
      <c r="A18" s="42" t="s">
        <v>18</v>
      </c>
      <c r="B18" s="52"/>
      <c r="C18" s="53" t="s">
        <v>26</v>
      </c>
      <c r="D18" s="54">
        <v>54049</v>
      </c>
      <c r="E18" s="55">
        <v>49439.34</v>
      </c>
    </row>
    <row r="19" spans="1:5" ht="13.5" thickBot="1">
      <c r="A19" s="28" t="s">
        <v>27</v>
      </c>
      <c r="B19" s="110" t="s">
        <v>28</v>
      </c>
      <c r="C19" s="111"/>
      <c r="D19" s="32">
        <f>SUM(D20:D23)</f>
        <v>1470323</v>
      </c>
      <c r="E19" s="33">
        <f>SUM(E20:E23)</f>
        <v>1123189.68</v>
      </c>
    </row>
    <row r="20" spans="1:5" ht="12.75">
      <c r="A20" s="34" t="s">
        <v>29</v>
      </c>
      <c r="B20" s="35"/>
      <c r="C20" s="57" t="s">
        <v>30</v>
      </c>
      <c r="D20" s="58">
        <v>573068</v>
      </c>
      <c r="E20" s="59">
        <v>439391</v>
      </c>
    </row>
    <row r="21" spans="1:5" ht="12.75">
      <c r="A21" s="39">
        <v>382540</v>
      </c>
      <c r="B21" s="40"/>
      <c r="C21" s="36" t="s">
        <v>32</v>
      </c>
      <c r="D21" s="60">
        <v>896338</v>
      </c>
      <c r="E21" s="41">
        <v>667040</v>
      </c>
    </row>
    <row r="22" spans="1:5" ht="12.75">
      <c r="A22" s="39">
        <v>3882</v>
      </c>
      <c r="B22" s="40"/>
      <c r="C22" s="177" t="s">
        <v>33</v>
      </c>
      <c r="D22" s="61">
        <v>137</v>
      </c>
      <c r="E22" s="49">
        <v>608</v>
      </c>
    </row>
    <row r="23" spans="1:5" ht="13.5" thickBot="1">
      <c r="A23" s="42" t="s">
        <v>34</v>
      </c>
      <c r="B23" s="52"/>
      <c r="C23" s="62" t="s">
        <v>35</v>
      </c>
      <c r="D23" s="63">
        <v>780</v>
      </c>
      <c r="E23" s="55">
        <f>1996.68+14154</f>
        <v>16150.68</v>
      </c>
    </row>
    <row r="24" spans="1:5" ht="13.5" thickBot="1">
      <c r="A24" s="65"/>
      <c r="B24" s="190" t="s">
        <v>37</v>
      </c>
      <c r="C24" s="191"/>
      <c r="D24" s="66">
        <f>D25+D30</f>
        <v>2399451</v>
      </c>
      <c r="E24" s="67">
        <f>E25+E30</f>
        <v>1636571.61</v>
      </c>
    </row>
    <row r="25" spans="1:5" ht="13.5" thickBot="1">
      <c r="A25" s="68" t="s">
        <v>38</v>
      </c>
      <c r="B25" s="190" t="s">
        <v>39</v>
      </c>
      <c r="C25" s="191"/>
      <c r="D25" s="66">
        <f>D26+D27+D28+D29</f>
        <v>298496</v>
      </c>
      <c r="E25" s="67">
        <f>E26+E27+E28+E29</f>
        <v>219126.36000000002</v>
      </c>
    </row>
    <row r="26" spans="1:5" ht="12.75">
      <c r="A26" s="34">
        <v>40</v>
      </c>
      <c r="B26" s="35"/>
      <c r="C26" s="69" t="s">
        <v>41</v>
      </c>
      <c r="D26" s="70"/>
      <c r="E26" s="59"/>
    </row>
    <row r="27" spans="1:5" ht="12.75">
      <c r="A27" s="39">
        <v>413</v>
      </c>
      <c r="B27" s="40"/>
      <c r="C27" s="71" t="s">
        <v>42</v>
      </c>
      <c r="D27" s="72">
        <v>165329</v>
      </c>
      <c r="E27" s="51">
        <v>132362.14</v>
      </c>
    </row>
    <row r="28" spans="1:5" ht="12.75">
      <c r="A28" s="39">
        <v>4500</v>
      </c>
      <c r="B28" s="40"/>
      <c r="C28" s="73" t="s">
        <v>43</v>
      </c>
      <c r="D28" s="72">
        <v>119522</v>
      </c>
      <c r="E28" s="51">
        <v>79335.91</v>
      </c>
    </row>
    <row r="29" spans="1:5" ht="13.5" thickBot="1">
      <c r="A29" s="74">
        <v>452</v>
      </c>
      <c r="B29" s="75"/>
      <c r="C29" s="76" t="s">
        <v>44</v>
      </c>
      <c r="D29" s="37">
        <v>13645</v>
      </c>
      <c r="E29" s="41">
        <v>7428.31</v>
      </c>
    </row>
    <row r="30" spans="1:5" ht="13.5" thickBot="1">
      <c r="A30" s="44"/>
      <c r="B30" s="110" t="s">
        <v>45</v>
      </c>
      <c r="C30" s="111"/>
      <c r="D30" s="32">
        <f>D31+D32+D33</f>
        <v>2100955</v>
      </c>
      <c r="E30" s="33">
        <f>E31+E32+E33</f>
        <v>1417445.25</v>
      </c>
    </row>
    <row r="31" spans="1:5" ht="12.75">
      <c r="A31" s="39">
        <v>50</v>
      </c>
      <c r="B31" s="40"/>
      <c r="C31" s="36" t="s">
        <v>46</v>
      </c>
      <c r="D31" s="77">
        <v>1125865</v>
      </c>
      <c r="E31" s="78">
        <v>787468.27</v>
      </c>
    </row>
    <row r="32" spans="1:5" ht="12.75">
      <c r="A32" s="39">
        <v>55</v>
      </c>
      <c r="B32" s="40"/>
      <c r="C32" s="36" t="s">
        <v>47</v>
      </c>
      <c r="D32" s="72">
        <v>919902</v>
      </c>
      <c r="E32" s="41">
        <v>621839.45</v>
      </c>
    </row>
    <row r="33" spans="1:5" ht="13.5" thickBot="1">
      <c r="A33" s="42">
        <v>60</v>
      </c>
      <c r="B33" s="52"/>
      <c r="C33" s="62" t="s">
        <v>48</v>
      </c>
      <c r="D33" s="79">
        <v>55188</v>
      </c>
      <c r="E33" s="55">
        <f>8137.53</f>
        <v>8137.53</v>
      </c>
    </row>
    <row r="34" spans="1:5" ht="13.5" thickBot="1">
      <c r="A34" s="44"/>
      <c r="B34" s="31" t="s">
        <v>50</v>
      </c>
      <c r="C34" s="195"/>
      <c r="D34" s="197">
        <f>D6-D24</f>
        <v>157456</v>
      </c>
      <c r="E34" s="198">
        <f>E6-E24</f>
        <v>314180.22</v>
      </c>
    </row>
    <row r="35" spans="1:5" ht="13.5" thickBot="1">
      <c r="A35" s="44"/>
      <c r="B35" s="192" t="s">
        <v>52</v>
      </c>
      <c r="C35" s="193"/>
      <c r="D35" s="211">
        <f>D36+D37+D38+D39+D40+D41+D42+D43+D44+D45+D46+D47</f>
        <v>-1106045</v>
      </c>
      <c r="E35" s="200">
        <f>E36+E37+E38+E39+E40+E41+E42+E43+E44+E45+E46+E47</f>
        <v>-378334.62000000005</v>
      </c>
    </row>
    <row r="36" spans="1:5" ht="12.75">
      <c r="A36" s="39">
        <v>381</v>
      </c>
      <c r="B36" s="40"/>
      <c r="C36" s="36" t="s">
        <v>53</v>
      </c>
      <c r="D36" s="37">
        <v>48480</v>
      </c>
      <c r="E36" s="51">
        <v>48480</v>
      </c>
    </row>
    <row r="37" spans="1:5" ht="12.75">
      <c r="A37" s="39">
        <v>15</v>
      </c>
      <c r="B37" s="40"/>
      <c r="C37" s="36" t="s">
        <v>55</v>
      </c>
      <c r="D37" s="37">
        <v>-297649</v>
      </c>
      <c r="E37" s="51">
        <v>-8534.09</v>
      </c>
    </row>
    <row r="38" spans="1:5" ht="12.75">
      <c r="A38" s="39">
        <v>3502</v>
      </c>
      <c r="B38" s="40"/>
      <c r="C38" s="36" t="s">
        <v>56</v>
      </c>
      <c r="D38" s="72">
        <v>67215</v>
      </c>
      <c r="E38" s="51">
        <v>57215</v>
      </c>
    </row>
    <row r="39" spans="1:5" ht="12.75">
      <c r="A39" s="39">
        <v>4502</v>
      </c>
      <c r="B39" s="40"/>
      <c r="C39" s="73" t="s">
        <v>58</v>
      </c>
      <c r="D39" s="37">
        <v>-923124</v>
      </c>
      <c r="E39" s="41">
        <v>-478039.17</v>
      </c>
    </row>
    <row r="40" spans="1:5" ht="12.75">
      <c r="A40" s="85" t="s">
        <v>59</v>
      </c>
      <c r="B40" s="86"/>
      <c r="C40" s="36" t="s">
        <v>60</v>
      </c>
      <c r="D40" s="212"/>
      <c r="E40" s="88"/>
    </row>
    <row r="41" spans="1:5" ht="12.75">
      <c r="A41" s="85" t="s">
        <v>62</v>
      </c>
      <c r="B41" s="86"/>
      <c r="C41" s="36" t="s">
        <v>63</v>
      </c>
      <c r="D41" s="212"/>
      <c r="E41" s="88"/>
    </row>
    <row r="42" spans="1:5" ht="12.75">
      <c r="A42" s="85" t="s">
        <v>65</v>
      </c>
      <c r="B42" s="40"/>
      <c r="C42" s="86" t="s">
        <v>66</v>
      </c>
      <c r="D42" s="212"/>
      <c r="E42" s="88"/>
    </row>
    <row r="43" spans="1:5" ht="12.75">
      <c r="A43" s="85" t="s">
        <v>68</v>
      </c>
      <c r="B43" s="40"/>
      <c r="C43" s="86" t="s">
        <v>69</v>
      </c>
      <c r="D43" s="212"/>
      <c r="E43" s="88"/>
    </row>
    <row r="44" spans="1:5" ht="12.75">
      <c r="A44" s="39" t="s">
        <v>71</v>
      </c>
      <c r="B44" s="40"/>
      <c r="C44" s="86" t="s">
        <v>72</v>
      </c>
      <c r="D44" s="37"/>
      <c r="E44" s="41"/>
    </row>
    <row r="45" spans="1:5" ht="12.75">
      <c r="A45" s="39" t="s">
        <v>74</v>
      </c>
      <c r="B45" s="40"/>
      <c r="C45" s="73" t="s">
        <v>75</v>
      </c>
      <c r="D45" s="212"/>
      <c r="E45" s="91"/>
    </row>
    <row r="46" spans="1:5" ht="12.75">
      <c r="A46" s="92">
        <v>382</v>
      </c>
      <c r="B46" s="86"/>
      <c r="C46" s="36" t="s">
        <v>77</v>
      </c>
      <c r="D46" s="212">
        <v>10829</v>
      </c>
      <c r="E46" s="93">
        <v>6541.22</v>
      </c>
    </row>
    <row r="47" spans="1:5" ht="13.5" thickBot="1">
      <c r="A47" s="42">
        <v>65</v>
      </c>
      <c r="B47" s="52"/>
      <c r="C47" s="62" t="s">
        <v>79</v>
      </c>
      <c r="D47" s="79">
        <v>-11796</v>
      </c>
      <c r="E47" s="95">
        <v>-3997.58</v>
      </c>
    </row>
    <row r="48" spans="1:8" ht="13.5" thickBot="1">
      <c r="A48" s="28"/>
      <c r="B48" s="45" t="s">
        <v>81</v>
      </c>
      <c r="C48" s="196"/>
      <c r="D48" s="201">
        <f>D34+D35</f>
        <v>-948589</v>
      </c>
      <c r="E48" s="202">
        <f>E34+E35</f>
        <v>-64154.40000000008</v>
      </c>
      <c r="F48" s="11">
        <f>D52-D49</f>
        <v>-948589</v>
      </c>
      <c r="G48" s="11">
        <f>E52-E49</f>
        <v>-64154.40000000001</v>
      </c>
      <c r="H48" s="7" t="s">
        <v>305</v>
      </c>
    </row>
    <row r="49" spans="1:5" ht="13.5" thickBot="1">
      <c r="A49" s="28"/>
      <c r="B49" s="192" t="s">
        <v>82</v>
      </c>
      <c r="C49" s="193"/>
      <c r="D49" s="201">
        <f>D50+D51</f>
        <v>715081</v>
      </c>
      <c r="E49" s="204">
        <f>E50+E51</f>
        <v>-111481.29</v>
      </c>
    </row>
    <row r="50" spans="1:5" ht="12.75">
      <c r="A50" s="98" t="s">
        <v>83</v>
      </c>
      <c r="B50" s="99"/>
      <c r="C50" s="40" t="s">
        <v>84</v>
      </c>
      <c r="D50" s="212">
        <v>875632</v>
      </c>
      <c r="E50" s="100"/>
    </row>
    <row r="51" spans="1:5" ht="13.5" thickBot="1">
      <c r="A51" s="102" t="s">
        <v>86</v>
      </c>
      <c r="B51" s="103"/>
      <c r="C51" s="52" t="s">
        <v>87</v>
      </c>
      <c r="D51" s="107">
        <v>-160551</v>
      </c>
      <c r="E51" s="105">
        <v>-111481.29</v>
      </c>
    </row>
    <row r="52" spans="1:5" ht="13.5" thickBot="1">
      <c r="A52" s="106">
        <v>1001</v>
      </c>
      <c r="B52" s="110" t="s">
        <v>89</v>
      </c>
      <c r="C52" s="194"/>
      <c r="D52" s="201">
        <v>-233508</v>
      </c>
      <c r="E52" s="205">
        <f>-189789.69+14154</f>
        <v>-175635.69</v>
      </c>
    </row>
    <row r="53" spans="1:5" ht="27" customHeight="1" thickBot="1">
      <c r="A53" s="28"/>
      <c r="B53" s="228" t="s">
        <v>91</v>
      </c>
      <c r="C53" s="229"/>
      <c r="D53" s="107"/>
      <c r="E53" s="108"/>
    </row>
    <row r="54" spans="1:5" ht="13.5" thickBot="1">
      <c r="A54" s="184"/>
      <c r="B54" s="89"/>
      <c r="C54" s="185"/>
      <c r="D54" s="213"/>
      <c r="E54" s="187"/>
    </row>
    <row r="55" spans="1:5" ht="37.5" customHeight="1" thickBot="1">
      <c r="A55" s="28"/>
      <c r="B55" s="230" t="s">
        <v>92</v>
      </c>
      <c r="C55" s="229"/>
      <c r="D55" s="66">
        <f>D56+D63+D64+D68+D85+D91+D98+D105+D129+D143</f>
        <v>3632020</v>
      </c>
      <c r="E55" s="67">
        <f>E56+E63+E64+E68+E85+E91+E98+E105+E129+E143</f>
        <v>2127142.45</v>
      </c>
    </row>
    <row r="56" spans="1:5" ht="13.5" thickBot="1">
      <c r="A56" s="109" t="s">
        <v>93</v>
      </c>
      <c r="B56" s="110" t="s">
        <v>94</v>
      </c>
      <c r="C56" s="111"/>
      <c r="D56" s="214">
        <f>SUM(D57:D62)</f>
        <v>436867</v>
      </c>
      <c r="E56" s="113">
        <f>SUM(E57:E62)</f>
        <v>257880.31999999998</v>
      </c>
    </row>
    <row r="57" spans="1:5" ht="12.75">
      <c r="A57" s="114" t="s">
        <v>95</v>
      </c>
      <c r="B57" s="40" t="s">
        <v>96</v>
      </c>
      <c r="C57" s="36"/>
      <c r="D57" s="215">
        <v>82869</v>
      </c>
      <c r="E57" s="116">
        <v>48914.77</v>
      </c>
    </row>
    <row r="58" spans="1:5" ht="12.75">
      <c r="A58" s="114" t="s">
        <v>97</v>
      </c>
      <c r="B58" s="40" t="s">
        <v>98</v>
      </c>
      <c r="C58" s="36"/>
      <c r="D58" s="215">
        <v>274095</v>
      </c>
      <c r="E58" s="116">
        <v>193708.56</v>
      </c>
    </row>
    <row r="59" spans="1:5" ht="12.75">
      <c r="A59" s="114" t="s">
        <v>99</v>
      </c>
      <c r="B59" s="117" t="s">
        <v>100</v>
      </c>
      <c r="C59" s="71"/>
      <c r="D59" s="215">
        <v>46792</v>
      </c>
      <c r="E59" s="118"/>
    </row>
    <row r="60" spans="1:5" ht="12.75">
      <c r="A60" s="114" t="s">
        <v>101</v>
      </c>
      <c r="B60" s="40" t="s">
        <v>102</v>
      </c>
      <c r="C60" s="36"/>
      <c r="D60" s="215">
        <v>18595</v>
      </c>
      <c r="E60" s="116">
        <v>8539.99</v>
      </c>
    </row>
    <row r="61" spans="1:5" ht="12.75">
      <c r="A61" s="114" t="s">
        <v>103</v>
      </c>
      <c r="B61" s="40" t="s">
        <v>104</v>
      </c>
      <c r="C61" s="36"/>
      <c r="D61" s="216">
        <v>11796</v>
      </c>
      <c r="E61" s="120">
        <v>3997.58</v>
      </c>
    </row>
    <row r="62" spans="1:5" ht="13.5" thickBot="1">
      <c r="A62" s="114"/>
      <c r="B62" s="52" t="s">
        <v>105</v>
      </c>
      <c r="C62" s="121"/>
      <c r="D62" s="217">
        <v>2720</v>
      </c>
      <c r="E62" s="123">
        <v>2719.42</v>
      </c>
    </row>
    <row r="63" spans="1:5" ht="13.5" thickBot="1">
      <c r="A63" s="109" t="s">
        <v>106</v>
      </c>
      <c r="B63" s="110" t="s">
        <v>107</v>
      </c>
      <c r="C63" s="111"/>
      <c r="D63" s="124"/>
      <c r="E63" s="125"/>
    </row>
    <row r="64" spans="1:5" ht="13.5" thickBot="1">
      <c r="A64" s="109" t="s">
        <v>108</v>
      </c>
      <c r="B64" s="110" t="s">
        <v>109</v>
      </c>
      <c r="C64" s="126"/>
      <c r="D64" s="214">
        <f>SUM(D65:D67)</f>
        <v>56254</v>
      </c>
      <c r="E64" s="127">
        <f>SUM(E65:E67)</f>
        <v>35243.32</v>
      </c>
    </row>
    <row r="65" spans="1:5" ht="12.75">
      <c r="A65" s="114" t="s">
        <v>110</v>
      </c>
      <c r="B65" s="40" t="s">
        <v>111</v>
      </c>
      <c r="C65" s="128"/>
      <c r="D65" s="215"/>
      <c r="E65" s="116"/>
    </row>
    <row r="66" spans="1:5" ht="12.75">
      <c r="A66" s="114" t="s">
        <v>112</v>
      </c>
      <c r="B66" s="40" t="s">
        <v>113</v>
      </c>
      <c r="C66" s="128"/>
      <c r="D66" s="215"/>
      <c r="E66" s="116"/>
    </row>
    <row r="67" spans="1:5" ht="13.5" thickBot="1">
      <c r="A67" s="114"/>
      <c r="B67" s="52" t="s">
        <v>114</v>
      </c>
      <c r="C67" s="129"/>
      <c r="D67" s="217">
        <v>56254</v>
      </c>
      <c r="E67" s="123">
        <v>35243.32</v>
      </c>
    </row>
    <row r="68" spans="1:5" ht="13.5" thickBot="1">
      <c r="A68" s="109" t="s">
        <v>115</v>
      </c>
      <c r="B68" s="110" t="s">
        <v>116</v>
      </c>
      <c r="C68" s="126"/>
      <c r="D68" s="214">
        <f>SUM(D69:D84)</f>
        <v>535604</v>
      </c>
      <c r="E68" s="130">
        <f>SUM(E69:E84)</f>
        <v>189670.27000000002</v>
      </c>
    </row>
    <row r="69" spans="1:5" ht="12.75">
      <c r="A69" s="114" t="s">
        <v>117</v>
      </c>
      <c r="B69" s="40" t="s">
        <v>118</v>
      </c>
      <c r="C69" s="128"/>
      <c r="D69" s="218"/>
      <c r="E69" s="132"/>
    </row>
    <row r="70" spans="1:5" ht="12.75">
      <c r="A70" s="114" t="s">
        <v>119</v>
      </c>
      <c r="B70" s="40" t="s">
        <v>120</v>
      </c>
      <c r="C70" s="128"/>
      <c r="D70" s="215">
        <v>55538</v>
      </c>
      <c r="E70" s="116">
        <v>33235.58</v>
      </c>
    </row>
    <row r="71" spans="1:5" ht="12.75">
      <c r="A71" s="114" t="s">
        <v>121</v>
      </c>
      <c r="B71" s="40" t="s">
        <v>122</v>
      </c>
      <c r="C71" s="128"/>
      <c r="D71" s="215">
        <v>31910</v>
      </c>
      <c r="E71" s="116">
        <v>23708.03</v>
      </c>
    </row>
    <row r="72" spans="1:5" ht="12.75">
      <c r="A72" s="114" t="s">
        <v>123</v>
      </c>
      <c r="B72" s="40" t="s">
        <v>124</v>
      </c>
      <c r="C72" s="128"/>
      <c r="D72" s="215">
        <v>640</v>
      </c>
      <c r="E72" s="116">
        <v>300</v>
      </c>
    </row>
    <row r="73" spans="1:5" ht="12.75">
      <c r="A73" s="114" t="s">
        <v>125</v>
      </c>
      <c r="B73" s="40" t="s">
        <v>126</v>
      </c>
      <c r="C73" s="128"/>
      <c r="D73" s="215"/>
      <c r="E73" s="116"/>
    </row>
    <row r="74" spans="1:5" ht="12.75">
      <c r="A74" s="114" t="s">
        <v>127</v>
      </c>
      <c r="B74" s="40" t="s">
        <v>128</v>
      </c>
      <c r="C74" s="128"/>
      <c r="D74" s="215"/>
      <c r="E74" s="116"/>
    </row>
    <row r="75" spans="1:5" ht="12.75">
      <c r="A75" s="114" t="s">
        <v>129</v>
      </c>
      <c r="B75" s="40" t="s">
        <v>130</v>
      </c>
      <c r="C75" s="128"/>
      <c r="D75" s="215">
        <v>363260</v>
      </c>
      <c r="E75" s="116">
        <v>75045.66</v>
      </c>
    </row>
    <row r="76" spans="1:5" ht="12.75">
      <c r="A76" s="114" t="s">
        <v>131</v>
      </c>
      <c r="B76" s="40" t="s">
        <v>132</v>
      </c>
      <c r="C76" s="128"/>
      <c r="D76" s="215"/>
      <c r="E76" s="116"/>
    </row>
    <row r="77" spans="1:5" ht="12.75">
      <c r="A77" s="114" t="s">
        <v>133</v>
      </c>
      <c r="B77" s="40" t="s">
        <v>134</v>
      </c>
      <c r="C77" s="128"/>
      <c r="D77" s="215"/>
      <c r="E77" s="116"/>
    </row>
    <row r="78" spans="1:5" ht="12.75">
      <c r="A78" s="114" t="s">
        <v>135</v>
      </c>
      <c r="B78" s="40" t="s">
        <v>136</v>
      </c>
      <c r="C78" s="128"/>
      <c r="D78" s="215"/>
      <c r="E78" s="116"/>
    </row>
    <row r="79" spans="1:5" ht="12.75">
      <c r="A79" s="114" t="s">
        <v>137</v>
      </c>
      <c r="B79" s="40" t="s">
        <v>138</v>
      </c>
      <c r="C79" s="128"/>
      <c r="D79" s="215"/>
      <c r="E79" s="116"/>
    </row>
    <row r="80" spans="1:5" ht="12.75">
      <c r="A80" s="114" t="s">
        <v>139</v>
      </c>
      <c r="B80" s="40" t="s">
        <v>140</v>
      </c>
      <c r="C80" s="128"/>
      <c r="D80" s="215"/>
      <c r="E80" s="116"/>
    </row>
    <row r="81" spans="1:5" ht="12.75">
      <c r="A81" s="114" t="s">
        <v>141</v>
      </c>
      <c r="B81" s="40" t="s">
        <v>142</v>
      </c>
      <c r="C81" s="128"/>
      <c r="D81" s="215">
        <v>1871</v>
      </c>
      <c r="E81" s="116">
        <v>2479.23</v>
      </c>
    </row>
    <row r="82" spans="1:5" ht="12.75">
      <c r="A82" s="114" t="s">
        <v>143</v>
      </c>
      <c r="B82" s="40" t="s">
        <v>144</v>
      </c>
      <c r="C82" s="128"/>
      <c r="D82" s="215"/>
      <c r="E82" s="116"/>
    </row>
    <row r="83" spans="1:5" ht="12.75">
      <c r="A83" s="114" t="s">
        <v>145</v>
      </c>
      <c r="B83" s="40" t="s">
        <v>146</v>
      </c>
      <c r="C83" s="128"/>
      <c r="D83" s="215">
        <v>82385</v>
      </c>
      <c r="E83" s="116">
        <v>54901.77</v>
      </c>
    </row>
    <row r="84" spans="1:5" ht="13.5" thickBot="1">
      <c r="A84" s="134"/>
      <c r="B84" s="40" t="s">
        <v>147</v>
      </c>
      <c r="C84" s="128"/>
      <c r="D84" s="219"/>
      <c r="E84" s="116"/>
    </row>
    <row r="85" spans="1:5" ht="13.5" thickBot="1">
      <c r="A85" s="109" t="s">
        <v>148</v>
      </c>
      <c r="B85" s="110" t="s">
        <v>149</v>
      </c>
      <c r="C85" s="126"/>
      <c r="D85" s="214">
        <f>SUM(D86:D90)</f>
        <v>68621</v>
      </c>
      <c r="E85" s="127">
        <f>SUM(E86:E90)</f>
        <v>54863.75</v>
      </c>
    </row>
    <row r="86" spans="1:5" ht="12.75">
      <c r="A86" s="114" t="s">
        <v>150</v>
      </c>
      <c r="B86" s="40" t="s">
        <v>151</v>
      </c>
      <c r="C86" s="128"/>
      <c r="D86" s="215">
        <v>4820</v>
      </c>
      <c r="E86" s="116">
        <v>5509.28</v>
      </c>
    </row>
    <row r="87" spans="1:5" ht="12.75">
      <c r="A87" s="114" t="s">
        <v>152</v>
      </c>
      <c r="B87" s="40" t="s">
        <v>153</v>
      </c>
      <c r="C87" s="128"/>
      <c r="D87" s="215"/>
      <c r="E87" s="116"/>
    </row>
    <row r="88" spans="1:5" ht="12.75">
      <c r="A88" s="114" t="s">
        <v>154</v>
      </c>
      <c r="B88" s="40" t="s">
        <v>155</v>
      </c>
      <c r="C88" s="128"/>
      <c r="D88" s="215"/>
      <c r="E88" s="116"/>
    </row>
    <row r="89" spans="1:5" ht="12.75">
      <c r="A89" s="114" t="s">
        <v>156</v>
      </c>
      <c r="B89" s="136" t="s">
        <v>157</v>
      </c>
      <c r="C89" s="128"/>
      <c r="D89" s="215">
        <v>43200</v>
      </c>
      <c r="E89" s="116">
        <v>35432.33</v>
      </c>
    </row>
    <row r="90" spans="1:5" ht="13.5" thickBot="1">
      <c r="A90" s="114"/>
      <c r="B90" s="52" t="s">
        <v>158</v>
      </c>
      <c r="C90" s="129"/>
      <c r="D90" s="217">
        <v>20601</v>
      </c>
      <c r="E90" s="123">
        <v>13922.14</v>
      </c>
    </row>
    <row r="91" spans="1:5" ht="13.5" thickBot="1">
      <c r="A91" s="109" t="s">
        <v>159</v>
      </c>
      <c r="B91" s="110" t="s">
        <v>160</v>
      </c>
      <c r="C91" s="126"/>
      <c r="D91" s="214">
        <f>SUM(D92:D97)</f>
        <v>1061902</v>
      </c>
      <c r="E91" s="113">
        <f>SUM(E92:E97)</f>
        <v>561142.19</v>
      </c>
    </row>
    <row r="92" spans="1:5" ht="12.75">
      <c r="A92" s="114" t="s">
        <v>161</v>
      </c>
      <c r="B92" s="40" t="s">
        <v>162</v>
      </c>
      <c r="C92" s="128"/>
      <c r="D92" s="215">
        <v>15000</v>
      </c>
      <c r="E92" s="116"/>
    </row>
    <row r="93" spans="1:5" ht="12.75">
      <c r="A93" s="114" t="s">
        <v>163</v>
      </c>
      <c r="B93" s="40" t="s">
        <v>164</v>
      </c>
      <c r="C93" s="128"/>
      <c r="D93" s="215">
        <v>18162</v>
      </c>
      <c r="E93" s="116">
        <v>11529.94</v>
      </c>
    </row>
    <row r="94" spans="1:5" ht="12.75">
      <c r="A94" s="114" t="s">
        <v>165</v>
      </c>
      <c r="B94" s="40" t="s">
        <v>166</v>
      </c>
      <c r="C94" s="128"/>
      <c r="D94" s="215">
        <v>966706</v>
      </c>
      <c r="E94" s="116">
        <v>506501.57</v>
      </c>
    </row>
    <row r="95" spans="1:5" ht="12.75">
      <c r="A95" s="114" t="s">
        <v>167</v>
      </c>
      <c r="B95" s="40" t="s">
        <v>168</v>
      </c>
      <c r="C95" s="128"/>
      <c r="D95" s="215">
        <v>20233</v>
      </c>
      <c r="E95" s="116">
        <v>12500.08</v>
      </c>
    </row>
    <row r="96" spans="1:5" ht="12.75">
      <c r="A96" s="114" t="s">
        <v>169</v>
      </c>
      <c r="B96" s="40" t="s">
        <v>170</v>
      </c>
      <c r="C96" s="128"/>
      <c r="D96" s="215"/>
      <c r="E96" s="116"/>
    </row>
    <row r="97" spans="1:5" ht="13.5" thickBot="1">
      <c r="A97" s="114"/>
      <c r="B97" s="52" t="s">
        <v>171</v>
      </c>
      <c r="C97" s="137"/>
      <c r="D97" s="215">
        <v>41801</v>
      </c>
      <c r="E97" s="116">
        <v>30610.6</v>
      </c>
    </row>
    <row r="98" spans="1:5" ht="13.5" thickBot="1">
      <c r="A98" s="109" t="s">
        <v>172</v>
      </c>
      <c r="B98" s="110" t="s">
        <v>173</v>
      </c>
      <c r="C98" s="126"/>
      <c r="D98" s="214">
        <f>SUM(D99:D104)</f>
        <v>1283</v>
      </c>
      <c r="E98" s="113">
        <f>SUM(E99:E104)</f>
        <v>966.32</v>
      </c>
    </row>
    <row r="99" spans="1:5" ht="12.75">
      <c r="A99" s="114" t="s">
        <v>174</v>
      </c>
      <c r="B99" s="40" t="s">
        <v>175</v>
      </c>
      <c r="C99" s="128"/>
      <c r="D99" s="215"/>
      <c r="E99" s="116"/>
    </row>
    <row r="100" spans="1:5" ht="12.75">
      <c r="A100" s="114" t="s">
        <v>176</v>
      </c>
      <c r="B100" s="40" t="s">
        <v>177</v>
      </c>
      <c r="C100" s="128"/>
      <c r="D100" s="215"/>
      <c r="E100" s="116"/>
    </row>
    <row r="101" spans="1:5" ht="12.75">
      <c r="A101" s="114" t="s">
        <v>178</v>
      </c>
      <c r="B101" s="40" t="s">
        <v>179</v>
      </c>
      <c r="C101" s="128"/>
      <c r="D101" s="215"/>
      <c r="E101" s="116"/>
    </row>
    <row r="102" spans="1:5" ht="12.75">
      <c r="A102" s="114" t="s">
        <v>180</v>
      </c>
      <c r="B102" s="40" t="s">
        <v>181</v>
      </c>
      <c r="C102" s="128"/>
      <c r="D102" s="215"/>
      <c r="E102" s="116"/>
    </row>
    <row r="103" spans="1:5" ht="12.75">
      <c r="A103" s="114" t="s">
        <v>182</v>
      </c>
      <c r="B103" s="40" t="s">
        <v>183</v>
      </c>
      <c r="C103" s="128"/>
      <c r="D103" s="215"/>
      <c r="E103" s="116"/>
    </row>
    <row r="104" spans="1:5" ht="13.5" thickBot="1">
      <c r="A104" s="138"/>
      <c r="B104" s="52" t="s">
        <v>184</v>
      </c>
      <c r="C104" s="139"/>
      <c r="D104" s="217">
        <v>1283</v>
      </c>
      <c r="E104" s="123">
        <v>966.32</v>
      </c>
    </row>
    <row r="105" spans="1:5" ht="13.5" thickBot="1">
      <c r="A105" s="109" t="s">
        <v>185</v>
      </c>
      <c r="B105" s="110" t="s">
        <v>186</v>
      </c>
      <c r="C105" s="126"/>
      <c r="D105" s="214">
        <f>SUM(D106:D128)</f>
        <v>356083</v>
      </c>
      <c r="E105" s="113">
        <f>SUM(E106:E128)</f>
        <v>233839.55</v>
      </c>
    </row>
    <row r="106" spans="1:5" ht="12.75">
      <c r="A106" s="114" t="s">
        <v>187</v>
      </c>
      <c r="B106" s="40" t="s">
        <v>188</v>
      </c>
      <c r="C106" s="128"/>
      <c r="D106" s="215"/>
      <c r="E106" s="116"/>
    </row>
    <row r="107" spans="1:5" ht="12.75">
      <c r="A107" s="114" t="s">
        <v>189</v>
      </c>
      <c r="B107" s="40" t="s">
        <v>190</v>
      </c>
      <c r="C107" s="128"/>
      <c r="D107" s="215">
        <v>21987</v>
      </c>
      <c r="E107" s="116">
        <v>1597.6</v>
      </c>
    </row>
    <row r="108" spans="1:5" ht="12.75">
      <c r="A108" s="114" t="s">
        <v>191</v>
      </c>
      <c r="B108" s="40" t="s">
        <v>192</v>
      </c>
      <c r="C108" s="128"/>
      <c r="D108" s="215">
        <v>16049</v>
      </c>
      <c r="E108" s="116">
        <v>10603.87</v>
      </c>
    </row>
    <row r="109" spans="1:5" ht="12.75">
      <c r="A109" s="114" t="s">
        <v>193</v>
      </c>
      <c r="B109" s="40" t="s">
        <v>194</v>
      </c>
      <c r="C109" s="128"/>
      <c r="D109" s="215">
        <v>4488</v>
      </c>
      <c r="E109" s="116">
        <v>5224.48</v>
      </c>
    </row>
    <row r="110" spans="1:5" ht="12.75">
      <c r="A110" s="114" t="s">
        <v>195</v>
      </c>
      <c r="B110" s="117" t="s">
        <v>196</v>
      </c>
      <c r="C110" s="140"/>
      <c r="D110" s="215">
        <v>6116</v>
      </c>
      <c r="E110" s="116">
        <v>2684.3</v>
      </c>
    </row>
    <row r="111" spans="1:5" ht="12.75">
      <c r="A111" s="114" t="s">
        <v>197</v>
      </c>
      <c r="B111" s="40" t="s">
        <v>198</v>
      </c>
      <c r="C111" s="128"/>
      <c r="D111" s="215"/>
      <c r="E111" s="116"/>
    </row>
    <row r="112" spans="1:5" ht="12.75">
      <c r="A112" s="114" t="s">
        <v>199</v>
      </c>
      <c r="B112" s="40" t="s">
        <v>200</v>
      </c>
      <c r="C112" s="128"/>
      <c r="D112" s="215"/>
      <c r="E112" s="116"/>
    </row>
    <row r="113" spans="1:5" ht="12.75">
      <c r="A113" s="114" t="s">
        <v>201</v>
      </c>
      <c r="B113" s="40" t="s">
        <v>202</v>
      </c>
      <c r="C113" s="128"/>
      <c r="D113" s="215">
        <v>97387</v>
      </c>
      <c r="E113" s="116">
        <v>52915.8</v>
      </c>
    </row>
    <row r="114" spans="1:5" ht="12.75">
      <c r="A114" s="114" t="s">
        <v>203</v>
      </c>
      <c r="B114" s="40" t="s">
        <v>204</v>
      </c>
      <c r="C114" s="128"/>
      <c r="D114" s="215">
        <v>76186</v>
      </c>
      <c r="E114" s="116">
        <v>58468.44</v>
      </c>
    </row>
    <row r="115" spans="1:5" ht="12.75">
      <c r="A115" s="114" t="s">
        <v>205</v>
      </c>
      <c r="B115" s="40" t="s">
        <v>206</v>
      </c>
      <c r="C115" s="128"/>
      <c r="D115" s="215">
        <v>48885</v>
      </c>
      <c r="E115" s="116">
        <v>34727.84</v>
      </c>
    </row>
    <row r="116" spans="1:5" ht="12.75">
      <c r="A116" s="114" t="s">
        <v>207</v>
      </c>
      <c r="B116" s="40" t="s">
        <v>208</v>
      </c>
      <c r="C116" s="128"/>
      <c r="D116" s="215"/>
      <c r="E116" s="116"/>
    </row>
    <row r="117" spans="1:5" ht="12.75">
      <c r="A117" s="114" t="s">
        <v>209</v>
      </c>
      <c r="B117" s="40" t="s">
        <v>210</v>
      </c>
      <c r="C117" s="128"/>
      <c r="D117" s="215"/>
      <c r="E117" s="116"/>
    </row>
    <row r="118" spans="1:5" ht="12.75">
      <c r="A118" s="114" t="s">
        <v>211</v>
      </c>
      <c r="B118" s="40" t="s">
        <v>212</v>
      </c>
      <c r="C118" s="128"/>
      <c r="D118" s="215"/>
      <c r="E118" s="116"/>
    </row>
    <row r="119" spans="1:5" ht="12.75">
      <c r="A119" s="114" t="s">
        <v>213</v>
      </c>
      <c r="B119" s="40" t="s">
        <v>214</v>
      </c>
      <c r="C119" s="128"/>
      <c r="D119" s="215"/>
      <c r="E119" s="116"/>
    </row>
    <row r="120" spans="1:5" ht="12.75">
      <c r="A120" s="114" t="s">
        <v>215</v>
      </c>
      <c r="B120" s="40" t="s">
        <v>216</v>
      </c>
      <c r="C120" s="128"/>
      <c r="D120" s="215">
        <v>44111</v>
      </c>
      <c r="E120" s="116">
        <v>34377.17</v>
      </c>
    </row>
    <row r="121" spans="1:5" ht="12.75">
      <c r="A121" s="114" t="s">
        <v>217</v>
      </c>
      <c r="B121" s="40" t="s">
        <v>218</v>
      </c>
      <c r="C121" s="128"/>
      <c r="D121" s="215">
        <v>5050</v>
      </c>
      <c r="E121" s="116">
        <v>5049</v>
      </c>
    </row>
    <row r="122" spans="1:5" ht="12.75">
      <c r="A122" s="114" t="s">
        <v>219</v>
      </c>
      <c r="B122" s="40" t="s">
        <v>220</v>
      </c>
      <c r="C122" s="128"/>
      <c r="D122" s="215"/>
      <c r="E122" s="116"/>
    </row>
    <row r="123" spans="1:5" ht="12.75">
      <c r="A123" s="114" t="s">
        <v>221</v>
      </c>
      <c r="B123" s="40" t="s">
        <v>222</v>
      </c>
      <c r="C123" s="128"/>
      <c r="D123" s="215"/>
      <c r="E123" s="116"/>
    </row>
    <row r="124" spans="1:5" ht="12.75">
      <c r="A124" s="114" t="s">
        <v>223</v>
      </c>
      <c r="B124" s="117" t="s">
        <v>224</v>
      </c>
      <c r="C124" s="140"/>
      <c r="D124" s="215"/>
      <c r="E124" s="116"/>
    </row>
    <row r="125" spans="1:5" ht="12.75">
      <c r="A125" s="114" t="s">
        <v>225</v>
      </c>
      <c r="B125" s="40" t="s">
        <v>226</v>
      </c>
      <c r="C125" s="128"/>
      <c r="D125" s="215">
        <v>7851</v>
      </c>
      <c r="E125" s="116">
        <v>5644.87</v>
      </c>
    </row>
    <row r="126" spans="1:5" ht="12.75">
      <c r="A126" s="114" t="s">
        <v>227</v>
      </c>
      <c r="B126" s="40" t="s">
        <v>228</v>
      </c>
      <c r="C126" s="128"/>
      <c r="D126" s="215"/>
      <c r="E126" s="116"/>
    </row>
    <row r="127" spans="1:5" ht="12.75">
      <c r="A127" s="114" t="s">
        <v>229</v>
      </c>
      <c r="B127" s="40" t="s">
        <v>230</v>
      </c>
      <c r="C127" s="128"/>
      <c r="D127" s="215">
        <v>27973</v>
      </c>
      <c r="E127" s="116">
        <v>22546.18</v>
      </c>
    </row>
    <row r="128" spans="1:5" ht="13.5" thickBot="1">
      <c r="A128" s="114"/>
      <c r="B128" s="52" t="s">
        <v>231</v>
      </c>
      <c r="C128" s="139"/>
      <c r="D128" s="217"/>
      <c r="E128" s="123"/>
    </row>
    <row r="129" spans="1:5" ht="13.5" thickBot="1">
      <c r="A129" s="109" t="s">
        <v>232</v>
      </c>
      <c r="B129" s="110" t="s">
        <v>233</v>
      </c>
      <c r="C129" s="126"/>
      <c r="D129" s="214">
        <f>SUM(D130:D142)</f>
        <v>877408</v>
      </c>
      <c r="E129" s="127">
        <f>SUM(E130:E142)</f>
        <v>626127.0900000001</v>
      </c>
    </row>
    <row r="130" spans="1:5" ht="12.75">
      <c r="A130" s="114" t="s">
        <v>234</v>
      </c>
      <c r="B130" s="40" t="s">
        <v>235</v>
      </c>
      <c r="C130" s="128"/>
      <c r="D130" s="215">
        <v>316765</v>
      </c>
      <c r="E130" s="116">
        <v>210155.84</v>
      </c>
    </row>
    <row r="131" spans="1:5" ht="12.75">
      <c r="A131" s="114" t="s">
        <v>236</v>
      </c>
      <c r="B131" s="117" t="s">
        <v>237</v>
      </c>
      <c r="C131" s="140"/>
      <c r="D131" s="215"/>
      <c r="E131" s="116"/>
    </row>
    <row r="132" spans="1:5" ht="12.75">
      <c r="A132" s="114" t="s">
        <v>238</v>
      </c>
      <c r="B132" s="117" t="s">
        <v>239</v>
      </c>
      <c r="C132" s="140"/>
      <c r="D132" s="215"/>
      <c r="E132" s="116"/>
    </row>
    <row r="133" spans="1:5" ht="12.75">
      <c r="A133" s="114" t="s">
        <v>240</v>
      </c>
      <c r="B133" s="117" t="s">
        <v>241</v>
      </c>
      <c r="C133" s="140"/>
      <c r="D133" s="215">
        <v>499126</v>
      </c>
      <c r="E133" s="116">
        <v>368269.39</v>
      </c>
    </row>
    <row r="134" spans="1:5" ht="12.75">
      <c r="A134" s="114" t="s">
        <v>242</v>
      </c>
      <c r="B134" s="117" t="s">
        <v>243</v>
      </c>
      <c r="C134" s="140"/>
      <c r="D134" s="215"/>
      <c r="E134" s="116"/>
    </row>
    <row r="135" spans="1:5" ht="12.75">
      <c r="A135" s="114" t="s">
        <v>244</v>
      </c>
      <c r="B135" s="40" t="s">
        <v>245</v>
      </c>
      <c r="C135" s="128"/>
      <c r="D135" s="215"/>
      <c r="E135" s="116"/>
    </row>
    <row r="136" spans="1:5" ht="12.75">
      <c r="A136" s="114" t="s">
        <v>246</v>
      </c>
      <c r="B136" s="40" t="s">
        <v>247</v>
      </c>
      <c r="C136" s="128"/>
      <c r="D136" s="215"/>
      <c r="E136" s="116"/>
    </row>
    <row r="137" spans="1:5" ht="12.75">
      <c r="A137" s="114" t="s">
        <v>248</v>
      </c>
      <c r="B137" s="40" t="s">
        <v>249</v>
      </c>
      <c r="C137" s="128"/>
      <c r="D137" s="215"/>
      <c r="E137" s="116"/>
    </row>
    <row r="138" spans="1:5" ht="12.75">
      <c r="A138" s="114" t="s">
        <v>250</v>
      </c>
      <c r="B138" s="40" t="s">
        <v>251</v>
      </c>
      <c r="C138" s="128"/>
      <c r="D138" s="215"/>
      <c r="E138" s="116"/>
    </row>
    <row r="139" spans="1:5" ht="12.75">
      <c r="A139" s="114" t="s">
        <v>252</v>
      </c>
      <c r="B139" s="40" t="s">
        <v>253</v>
      </c>
      <c r="C139" s="128"/>
      <c r="D139" s="215">
        <v>50632</v>
      </c>
      <c r="E139" s="116">
        <v>41305.81</v>
      </c>
    </row>
    <row r="140" spans="1:5" ht="12.75">
      <c r="A140" s="114" t="s">
        <v>254</v>
      </c>
      <c r="B140" s="141" t="s">
        <v>255</v>
      </c>
      <c r="C140" s="140"/>
      <c r="D140" s="215">
        <v>10885</v>
      </c>
      <c r="E140" s="116">
        <v>6396.05</v>
      </c>
    </row>
    <row r="141" spans="1:5" ht="12.75">
      <c r="A141" s="114" t="s">
        <v>256</v>
      </c>
      <c r="B141" s="141" t="s">
        <v>257</v>
      </c>
      <c r="C141" s="140"/>
      <c r="D141" s="215"/>
      <c r="E141" s="116"/>
    </row>
    <row r="142" spans="1:5" ht="13.5" thickBot="1">
      <c r="A142" s="114"/>
      <c r="B142" s="52" t="s">
        <v>258</v>
      </c>
      <c r="C142" s="129"/>
      <c r="D142" s="220"/>
      <c r="E142" s="123"/>
    </row>
    <row r="143" spans="1:5" ht="13.5" thickBot="1">
      <c r="A143" s="109" t="s">
        <v>259</v>
      </c>
      <c r="B143" s="110" t="s">
        <v>260</v>
      </c>
      <c r="C143" s="126"/>
      <c r="D143" s="214">
        <f>SUM(D144:D158)</f>
        <v>237998</v>
      </c>
      <c r="E143" s="113">
        <f>SUM(E144:E158)</f>
        <v>167409.63999999998</v>
      </c>
    </row>
    <row r="144" spans="1:5" ht="12.75">
      <c r="A144" s="114" t="s">
        <v>261</v>
      </c>
      <c r="B144" s="117" t="s">
        <v>262</v>
      </c>
      <c r="C144" s="140"/>
      <c r="D144" s="215"/>
      <c r="E144" s="116"/>
    </row>
    <row r="145" spans="1:5" ht="12.75">
      <c r="A145" s="114" t="s">
        <v>263</v>
      </c>
      <c r="B145" s="40" t="s">
        <v>264</v>
      </c>
      <c r="C145" s="128"/>
      <c r="D145" s="215"/>
      <c r="E145" s="116"/>
    </row>
    <row r="146" spans="1:5" ht="12.75">
      <c r="A146" s="114" t="s">
        <v>265</v>
      </c>
      <c r="B146" s="40" t="s">
        <v>266</v>
      </c>
      <c r="C146" s="128"/>
      <c r="D146" s="215">
        <v>5447</v>
      </c>
      <c r="E146" s="116">
        <v>3752.13</v>
      </c>
    </row>
    <row r="147" spans="1:5" ht="12.75">
      <c r="A147" s="114" t="s">
        <v>267</v>
      </c>
      <c r="B147" s="40" t="s">
        <v>268</v>
      </c>
      <c r="C147" s="128"/>
      <c r="D147" s="215">
        <v>34884</v>
      </c>
      <c r="E147" s="116">
        <v>31403.96</v>
      </c>
    </row>
    <row r="148" spans="1:5" ht="12.75">
      <c r="A148" s="114" t="s">
        <v>269</v>
      </c>
      <c r="B148" s="40" t="s">
        <v>270</v>
      </c>
      <c r="C148" s="128"/>
      <c r="D148" s="215"/>
      <c r="E148" s="116"/>
    </row>
    <row r="149" spans="1:5" ht="12.75">
      <c r="A149" s="114" t="s">
        <v>271</v>
      </c>
      <c r="B149" s="117" t="s">
        <v>272</v>
      </c>
      <c r="C149" s="140"/>
      <c r="D149" s="215"/>
      <c r="E149" s="116"/>
    </row>
    <row r="150" spans="1:5" ht="12.75">
      <c r="A150" s="114" t="s">
        <v>273</v>
      </c>
      <c r="B150" s="40" t="s">
        <v>274</v>
      </c>
      <c r="C150" s="128"/>
      <c r="D150" s="215"/>
      <c r="E150" s="116"/>
    </row>
    <row r="151" spans="1:5" ht="12.75">
      <c r="A151" s="114" t="s">
        <v>275</v>
      </c>
      <c r="B151" s="40" t="s">
        <v>276</v>
      </c>
      <c r="C151" s="128"/>
      <c r="D151" s="215">
        <v>44189</v>
      </c>
      <c r="E151" s="116">
        <v>31492.09</v>
      </c>
    </row>
    <row r="152" spans="1:5" ht="12.75">
      <c r="A152" s="114" t="s">
        <v>277</v>
      </c>
      <c r="B152" s="40" t="s">
        <v>278</v>
      </c>
      <c r="C152" s="128"/>
      <c r="D152" s="215">
        <v>2962</v>
      </c>
      <c r="E152" s="116">
        <v>2020.01</v>
      </c>
    </row>
    <row r="153" spans="1:5" ht="12.75">
      <c r="A153" s="114" t="s">
        <v>279</v>
      </c>
      <c r="B153" s="40" t="s">
        <v>280</v>
      </c>
      <c r="C153" s="128"/>
      <c r="D153" s="215"/>
      <c r="E153" s="116"/>
    </row>
    <row r="154" spans="1:5" ht="12.75">
      <c r="A154" s="114" t="s">
        <v>281</v>
      </c>
      <c r="B154" s="40" t="s">
        <v>282</v>
      </c>
      <c r="C154" s="128"/>
      <c r="D154" s="215"/>
      <c r="E154" s="116"/>
    </row>
    <row r="155" spans="1:5" ht="12.75">
      <c r="A155" s="114" t="s">
        <v>283</v>
      </c>
      <c r="B155" s="136" t="s">
        <v>284</v>
      </c>
      <c r="C155" s="128"/>
      <c r="D155" s="216">
        <v>65495</v>
      </c>
      <c r="E155" s="120">
        <v>57093.17</v>
      </c>
    </row>
    <row r="156" spans="1:5" ht="12.75">
      <c r="A156" s="114" t="s">
        <v>285</v>
      </c>
      <c r="B156" s="40" t="s">
        <v>286</v>
      </c>
      <c r="C156" s="128"/>
      <c r="D156" s="215">
        <v>13751</v>
      </c>
      <c r="E156" s="116">
        <v>16</v>
      </c>
    </row>
    <row r="157" spans="1:5" ht="12.75">
      <c r="A157" s="114" t="s">
        <v>287</v>
      </c>
      <c r="B157" s="40" t="s">
        <v>288</v>
      </c>
      <c r="C157" s="128"/>
      <c r="D157" s="215">
        <v>71270</v>
      </c>
      <c r="E157" s="116">
        <v>41632.28</v>
      </c>
    </row>
    <row r="158" spans="1:5" ht="13.5" thickBot="1">
      <c r="A158" s="143"/>
      <c r="B158" s="40" t="s">
        <v>289</v>
      </c>
      <c r="C158" s="128"/>
      <c r="D158" s="215"/>
      <c r="E158" s="116"/>
    </row>
    <row r="159" spans="1:5" ht="13.5" thickBot="1">
      <c r="A159" s="144"/>
      <c r="B159" s="145"/>
      <c r="C159" s="146"/>
      <c r="D159" s="221"/>
      <c r="E159" s="148"/>
    </row>
    <row r="160" spans="1:5" ht="21.75" thickBot="1">
      <c r="A160" s="23"/>
      <c r="B160" s="149" t="s">
        <v>290</v>
      </c>
      <c r="C160" s="149"/>
      <c r="D160" s="150" t="s">
        <v>291</v>
      </c>
      <c r="E160" s="151" t="s">
        <v>292</v>
      </c>
    </row>
    <row r="161" spans="1:5" ht="12.75">
      <c r="A161" s="152"/>
      <c r="B161" s="153" t="s">
        <v>293</v>
      </c>
      <c r="C161" s="154"/>
      <c r="D161" s="77">
        <v>297283.43</v>
      </c>
      <c r="E161" s="78">
        <v>185802.14</v>
      </c>
    </row>
    <row r="162" spans="1:5" ht="12.75">
      <c r="A162" s="152"/>
      <c r="B162" s="155"/>
      <c r="C162" s="156" t="s">
        <v>294</v>
      </c>
      <c r="D162" s="72"/>
      <c r="E162" s="51"/>
    </row>
    <row r="163" spans="1:6" ht="13.5" thickBot="1">
      <c r="A163" s="157"/>
      <c r="B163" s="158" t="s">
        <v>295</v>
      </c>
      <c r="C163" s="159"/>
      <c r="D163" s="63">
        <v>853429.47</v>
      </c>
      <c r="E163" s="160">
        <v>677793.78</v>
      </c>
      <c r="F163" s="82" t="s">
        <v>306</v>
      </c>
    </row>
    <row r="164" spans="1:5" ht="12.75">
      <c r="A164" s="161" t="s">
        <v>297</v>
      </c>
      <c r="B164" s="162"/>
      <c r="D164" s="222" t="s">
        <v>312</v>
      </c>
      <c r="E164" s="163"/>
    </row>
    <row r="165" spans="1:5" ht="12.75">
      <c r="A165" s="161" t="s">
        <v>298</v>
      </c>
      <c r="B165" s="162"/>
      <c r="D165" s="222"/>
      <c r="E165" s="163"/>
    </row>
    <row r="166" spans="1:5" ht="12.75">
      <c r="A166" s="82" t="s">
        <v>299</v>
      </c>
      <c r="B166" s="164"/>
      <c r="D166" s="165"/>
      <c r="E166" s="166">
        <f>IF(E161-E163&lt;0,0,E161-E163)/D6</f>
        <v>0</v>
      </c>
    </row>
    <row r="167" spans="1:5" ht="12.75">
      <c r="A167" s="1" t="s">
        <v>301</v>
      </c>
      <c r="D167" s="223">
        <f>D48+D49-D52+D53</f>
        <v>0</v>
      </c>
      <c r="E167" s="167">
        <f>E48+E49-E52+E53</f>
        <v>-5.820766091346741E-11</v>
      </c>
    </row>
    <row r="168" spans="1:5" ht="12.75">
      <c r="A168" s="168" t="s">
        <v>302</v>
      </c>
      <c r="B168"/>
      <c r="C168"/>
      <c r="D168" s="224" t="str">
        <f>IF(ROUND(D163+E52,2)=ROUND(E163,2),"OK",CONCATENATE("Vahe=",ROUND(D163+E52-E163,2)))</f>
        <v>OK</v>
      </c>
      <c r="E168" s="6"/>
    </row>
    <row r="169" spans="1:8" ht="12.75">
      <c r="A169" s="168" t="s">
        <v>303</v>
      </c>
      <c r="B169"/>
      <c r="C169"/>
      <c r="D169" s="225" t="str">
        <f>IF(ROUND(SUM(D24-D37-D39-D41-D43-D45-D47),2)=ROUND(D55,2),"OK",CONCATENATE("Vahe=",ROUND(SUM(D24-D37-D39-D41-D43-D45-D47)-D55,2)))</f>
        <v>OK</v>
      </c>
      <c r="E169" s="170" t="str">
        <f>IF(ROUND(SUM(E24-E37-E39-E41-E43-E45-E47),2)=ROUND(E55,2),"OK",CONCATENATE("Vahe=",ROUND(SUM(E24-E37-E39-E41-E43-E45-E47)-E55,2)))</f>
        <v>OK</v>
      </c>
      <c r="F169" s="170"/>
      <c r="H169" s="171"/>
    </row>
    <row r="170" spans="1:5" ht="12.75">
      <c r="A170" s="172" t="s">
        <v>304</v>
      </c>
      <c r="B170"/>
      <c r="C170"/>
      <c r="D170" s="173" t="str">
        <f>IF(ROUND(D161+E50+E51,2)=ROUND(E161,2),"OK",CONCATENATE("Vahe",ROUND(D161+E50+E51-E161,2)))</f>
        <v>OK</v>
      </c>
      <c r="E170" s="6"/>
    </row>
    <row r="171" spans="1:8" ht="12.75">
      <c r="A171" s="175" t="s">
        <v>309</v>
      </c>
      <c r="B171"/>
      <c r="C171"/>
      <c r="D171" s="226" t="str">
        <f>IF(ROUND(D163,3)&lt;ROUND(-D52,3),"FALSE","OK")</f>
        <v>OK</v>
      </c>
      <c r="E171"/>
      <c r="F171" s="171"/>
      <c r="H171" s="171"/>
    </row>
    <row r="172" spans="1:5" ht="12.75">
      <c r="A172"/>
      <c r="B172"/>
      <c r="C172"/>
      <c r="D172" s="227"/>
      <c r="E172"/>
    </row>
    <row r="173" spans="1:5" ht="12.75">
      <c r="A173"/>
      <c r="B173"/>
      <c r="C173"/>
      <c r="D173" s="227"/>
      <c r="E173"/>
    </row>
    <row r="174" spans="1:5" ht="12.75">
      <c r="A174"/>
      <c r="B174"/>
      <c r="C174"/>
      <c r="D174" s="227"/>
      <c r="E174"/>
    </row>
    <row r="175" spans="1:5" ht="12.75">
      <c r="A175"/>
      <c r="B175"/>
      <c r="C175"/>
      <c r="D175" s="227"/>
      <c r="E175"/>
    </row>
    <row r="176" spans="1:5" ht="12.75">
      <c r="A176"/>
      <c r="B176"/>
      <c r="C176"/>
      <c r="D176" s="227"/>
      <c r="E176"/>
    </row>
    <row r="177" spans="1:5" ht="12.75">
      <c r="A177"/>
      <c r="B177"/>
      <c r="C177"/>
      <c r="D177" s="227"/>
      <c r="E177"/>
    </row>
    <row r="178" spans="1:5" ht="12.75">
      <c r="A178"/>
      <c r="B178"/>
      <c r="C178"/>
      <c r="D178" s="227"/>
      <c r="E178"/>
    </row>
    <row r="179" spans="1:5" ht="12.75">
      <c r="A179"/>
      <c r="B179"/>
      <c r="C179"/>
      <c r="D179" s="227"/>
      <c r="E179"/>
    </row>
    <row r="180" ht="12.75">
      <c r="E180" s="11"/>
    </row>
    <row r="181" ht="12.75">
      <c r="E181" s="11"/>
    </row>
    <row r="182" ht="12.75">
      <c r="E182" s="11"/>
    </row>
    <row r="183" ht="12.75">
      <c r="E183" s="11"/>
    </row>
    <row r="184" ht="12.75">
      <c r="E184" s="11"/>
    </row>
    <row r="185" ht="12.75">
      <c r="E185" s="11"/>
    </row>
    <row r="186" ht="12.75">
      <c r="E186" s="11"/>
    </row>
    <row r="187" ht="12.75">
      <c r="E187" s="11"/>
    </row>
    <row r="188" ht="12.75">
      <c r="E188" s="11"/>
    </row>
    <row r="189" spans="4:5" ht="12.75">
      <c r="D189" s="133"/>
      <c r="E189" s="11"/>
    </row>
    <row r="190" spans="4:5" ht="12.75">
      <c r="D190" s="133"/>
      <c r="E190" s="11"/>
    </row>
    <row r="191" spans="4:5" ht="12.75">
      <c r="D191" s="133"/>
      <c r="E191" s="11"/>
    </row>
    <row r="192" spans="4:5" ht="12.75">
      <c r="D192" s="133"/>
      <c r="E192" s="11"/>
    </row>
    <row r="193" spans="4:5" ht="12.75">
      <c r="D193" s="133"/>
      <c r="E193" s="11"/>
    </row>
    <row r="194" spans="4:5" ht="12.75">
      <c r="D194" s="133"/>
      <c r="E194" s="11"/>
    </row>
    <row r="195" spans="4:5" ht="12.75">
      <c r="D195" s="133"/>
      <c r="E195" s="11"/>
    </row>
    <row r="196" spans="4:5" ht="12.75">
      <c r="D196" s="133"/>
      <c r="E196" s="11"/>
    </row>
    <row r="197" spans="4:5" ht="12.75">
      <c r="D197" s="133"/>
      <c r="E197" s="11"/>
    </row>
    <row r="198" spans="4:5" ht="12.75">
      <c r="D198" s="133"/>
      <c r="E198" s="11"/>
    </row>
    <row r="199" spans="4:5" ht="12.75">
      <c r="D199" s="133"/>
      <c r="E199" s="11"/>
    </row>
    <row r="200" spans="4:5" ht="12.75">
      <c r="D200" s="133"/>
      <c r="E200" s="11"/>
    </row>
    <row r="201" spans="4:5" ht="12.75">
      <c r="D201" s="133"/>
      <c r="E201" s="11"/>
    </row>
    <row r="202" spans="4:5" ht="12.75">
      <c r="D202" s="133"/>
      <c r="E202" s="11"/>
    </row>
    <row r="203" spans="4:5" ht="12.75">
      <c r="D203" s="133"/>
      <c r="E203" s="11"/>
    </row>
    <row r="204" spans="4:5" ht="12.75">
      <c r="D204" s="133"/>
      <c r="E204" s="11"/>
    </row>
    <row r="205" spans="4:5" ht="12.75">
      <c r="D205" s="133"/>
      <c r="E205" s="11"/>
    </row>
    <row r="206" spans="4:5" ht="12.75">
      <c r="D206" s="133"/>
      <c r="E206" s="11"/>
    </row>
    <row r="207" spans="4:5" ht="12.75">
      <c r="D207" s="133"/>
      <c r="E207" s="11"/>
    </row>
    <row r="208" spans="4:5" ht="12.75">
      <c r="D208" s="133"/>
      <c r="E208" s="11"/>
    </row>
    <row r="209" spans="4:5" ht="12.75">
      <c r="D209" s="133"/>
      <c r="E209" s="11"/>
    </row>
    <row r="210" spans="4:5" ht="12.75">
      <c r="D210" s="133"/>
      <c r="E210" s="11"/>
    </row>
    <row r="211" spans="4:5" ht="12.75">
      <c r="D211" s="133"/>
      <c r="E211" s="11"/>
    </row>
    <row r="212" spans="4:5" ht="12.75">
      <c r="D212" s="133"/>
      <c r="E212" s="11"/>
    </row>
    <row r="213" spans="4:5" ht="12.75">
      <c r="D213" s="133"/>
      <c r="E213" s="11"/>
    </row>
    <row r="214" spans="4:5" ht="12.75">
      <c r="D214" s="133"/>
      <c r="E214" s="11"/>
    </row>
    <row r="215" spans="4:5" ht="12.75">
      <c r="D215" s="133"/>
      <c r="E215" s="11"/>
    </row>
    <row r="216" spans="4:5" ht="12.75">
      <c r="D216" s="133"/>
      <c r="E216" s="11"/>
    </row>
    <row r="217" spans="4:5" ht="12.75">
      <c r="D217" s="133"/>
      <c r="E217" s="11"/>
    </row>
    <row r="218" spans="4:5" ht="12.75">
      <c r="D218" s="133"/>
      <c r="E218" s="11"/>
    </row>
    <row r="219" spans="4:5" ht="12.75">
      <c r="D219" s="133"/>
      <c r="E219" s="11"/>
    </row>
    <row r="220" spans="4:5" ht="12.75">
      <c r="D220" s="133"/>
      <c r="E220" s="11"/>
    </row>
    <row r="221" spans="4:5" ht="12.75">
      <c r="D221" s="133"/>
      <c r="E221" s="11"/>
    </row>
    <row r="222" spans="4:5" ht="12.75">
      <c r="D222" s="133"/>
      <c r="E222" s="11"/>
    </row>
    <row r="223" spans="4:5" ht="12.75">
      <c r="D223" s="133"/>
      <c r="E223" s="11"/>
    </row>
    <row r="224" spans="4:5" ht="12.75">
      <c r="D224" s="133"/>
      <c r="E224" s="11"/>
    </row>
    <row r="225" spans="4:5" ht="12.75">
      <c r="D225" s="133"/>
      <c r="E225" s="11"/>
    </row>
    <row r="226" spans="4:5" ht="12.75">
      <c r="D226" s="133"/>
      <c r="E226" s="11"/>
    </row>
    <row r="227" spans="4:5" ht="12.75">
      <c r="D227" s="133"/>
      <c r="E227" s="11"/>
    </row>
    <row r="228" spans="4:5" ht="12.75">
      <c r="D228" s="133"/>
      <c r="E228" s="11"/>
    </row>
    <row r="229" spans="4:5" ht="12.75">
      <c r="D229" s="133"/>
      <c r="E229" s="11"/>
    </row>
    <row r="230" spans="4:5" ht="12.75">
      <c r="D230" s="133"/>
      <c r="E230" s="11"/>
    </row>
    <row r="231" spans="4:5" ht="12.75">
      <c r="D231" s="133"/>
      <c r="E231" s="11"/>
    </row>
    <row r="232" spans="4:5" ht="12.75">
      <c r="D232" s="133"/>
      <c r="E232" s="11"/>
    </row>
    <row r="233" spans="4:5" ht="12.75">
      <c r="D233" s="133"/>
      <c r="E233" s="11"/>
    </row>
    <row r="234" spans="4:5" ht="12.75">
      <c r="D234" s="133"/>
      <c r="E234" s="11"/>
    </row>
    <row r="235" spans="4:5" ht="12.75">
      <c r="D235" s="133"/>
      <c r="E235" s="11"/>
    </row>
    <row r="236" spans="4:5" ht="12.75">
      <c r="D236" s="133"/>
      <c r="E236" s="11"/>
    </row>
    <row r="237" spans="4:5" ht="12.75">
      <c r="D237" s="133"/>
      <c r="E237" s="11"/>
    </row>
    <row r="238" spans="4:5" ht="12.75">
      <c r="D238" s="133"/>
      <c r="E238" s="11"/>
    </row>
    <row r="239" spans="4:5" ht="12.75">
      <c r="D239" s="133"/>
      <c r="E239" s="11"/>
    </row>
    <row r="240" spans="4:5" ht="12.75">
      <c r="D240" s="133"/>
      <c r="E240" s="11"/>
    </row>
    <row r="241" spans="4:5" ht="12.75">
      <c r="D241" s="133"/>
      <c r="E241" s="11"/>
    </row>
    <row r="242" spans="4:5" ht="12.75">
      <c r="D242" s="133"/>
      <c r="E242" s="11"/>
    </row>
    <row r="243" spans="4:5" ht="12.75">
      <c r="D243" s="133"/>
      <c r="E243" s="11"/>
    </row>
    <row r="244" spans="4:5" ht="12.75">
      <c r="D244" s="133"/>
      <c r="E244" s="11"/>
    </row>
    <row r="245" spans="4:5" ht="12.75">
      <c r="D245" s="133"/>
      <c r="E245" s="11"/>
    </row>
    <row r="246" spans="4:5" ht="12.75">
      <c r="D246" s="133"/>
      <c r="E246" s="11"/>
    </row>
    <row r="247" spans="4:5" ht="12.75">
      <c r="D247" s="133"/>
      <c r="E247" s="11"/>
    </row>
    <row r="248" spans="4:5" ht="12.75">
      <c r="D248" s="133"/>
      <c r="E248" s="11"/>
    </row>
    <row r="249" spans="4:5" ht="12.75">
      <c r="D249" s="133"/>
      <c r="E249" s="11"/>
    </row>
    <row r="250" spans="4:5" ht="12.75">
      <c r="D250" s="133"/>
      <c r="E250" s="11"/>
    </row>
    <row r="251" spans="4:5" ht="12.75">
      <c r="D251" s="133"/>
      <c r="E251" s="11"/>
    </row>
    <row r="252" spans="4:5" ht="12.75">
      <c r="D252" s="133"/>
      <c r="E252" s="11"/>
    </row>
    <row r="253" spans="4:5" ht="12.75">
      <c r="D253" s="133"/>
      <c r="E253" s="11"/>
    </row>
    <row r="254" spans="4:5" ht="12.75">
      <c r="D254" s="133"/>
      <c r="E254" s="11"/>
    </row>
    <row r="255" spans="4:5" ht="12.75">
      <c r="D255" s="133"/>
      <c r="E255" s="11"/>
    </row>
    <row r="256" spans="4:5" ht="12.75">
      <c r="D256" s="133"/>
      <c r="E256" s="11"/>
    </row>
    <row r="257" spans="4:5" ht="12.75">
      <c r="D257" s="133"/>
      <c r="E257" s="11"/>
    </row>
    <row r="258" spans="4:5" ht="12.75">
      <c r="D258" s="133"/>
      <c r="E258" s="11"/>
    </row>
    <row r="259" spans="4:5" ht="12.75">
      <c r="D259" s="133"/>
      <c r="E259" s="11"/>
    </row>
    <row r="260" spans="4:5" ht="12.75">
      <c r="D260" s="133"/>
      <c r="E260" s="11"/>
    </row>
    <row r="261" spans="4:5" ht="12.75">
      <c r="D261" s="133"/>
      <c r="E261" s="11"/>
    </row>
    <row r="262" spans="4:5" ht="12.75">
      <c r="D262" s="133"/>
      <c r="E262" s="11"/>
    </row>
    <row r="263" spans="4:5" ht="12.75">
      <c r="D263" s="133"/>
      <c r="E263" s="11"/>
    </row>
    <row r="264" spans="4:5" ht="12.75">
      <c r="D264" s="133"/>
      <c r="E264" s="11"/>
    </row>
    <row r="265" spans="4:5" ht="12.75">
      <c r="D265" s="133"/>
      <c r="E265" s="11"/>
    </row>
    <row r="266" spans="4:5" ht="12.75">
      <c r="D266" s="133"/>
      <c r="E266" s="11"/>
    </row>
    <row r="267" spans="4:5" ht="12.75">
      <c r="D267" s="133"/>
      <c r="E267" s="11"/>
    </row>
    <row r="268" spans="4:5" ht="12.75">
      <c r="D268" s="133"/>
      <c r="E268" s="11"/>
    </row>
    <row r="269" spans="4:5" ht="12.75">
      <c r="D269" s="133"/>
      <c r="E269" s="11"/>
    </row>
    <row r="270" spans="4:5" ht="12.75">
      <c r="D270" s="133"/>
      <c r="E270" s="11"/>
    </row>
    <row r="271" spans="4:5" ht="12.75">
      <c r="D271" s="133"/>
      <c r="E271" s="11"/>
    </row>
    <row r="272" spans="4:5" ht="12.75">
      <c r="D272" s="133"/>
      <c r="E272" s="11"/>
    </row>
    <row r="273" spans="4:5" ht="12.75">
      <c r="D273" s="133"/>
      <c r="E273" s="11"/>
    </row>
    <row r="274" spans="4:5" ht="12.75">
      <c r="D274" s="133"/>
      <c r="E274" s="11"/>
    </row>
    <row r="275" spans="4:5" ht="12.75">
      <c r="D275" s="133"/>
      <c r="E275" s="11"/>
    </row>
    <row r="276" spans="4:5" ht="12.75">
      <c r="D276" s="133"/>
      <c r="E276" s="11"/>
    </row>
    <row r="277" spans="4:5" ht="12.75">
      <c r="D277" s="133"/>
      <c r="E277" s="11"/>
    </row>
    <row r="278" spans="4:5" ht="12.75">
      <c r="D278" s="133"/>
      <c r="E278" s="11"/>
    </row>
    <row r="279" spans="4:5" ht="12.75">
      <c r="D279" s="133"/>
      <c r="E279" s="11"/>
    </row>
    <row r="280" spans="4:5" ht="12.75">
      <c r="D280" s="133"/>
      <c r="E280" s="11"/>
    </row>
    <row r="281" spans="4:5" ht="12.75">
      <c r="D281" s="133"/>
      <c r="E281" s="11"/>
    </row>
    <row r="282" spans="4:5" ht="12.75">
      <c r="D282" s="133"/>
      <c r="E282" s="11"/>
    </row>
    <row r="283" spans="4:5" ht="12.75">
      <c r="D283" s="133"/>
      <c r="E283" s="11"/>
    </row>
    <row r="284" spans="4:5" ht="12.75">
      <c r="D284" s="133"/>
      <c r="E284" s="11"/>
    </row>
    <row r="285" spans="4:5" ht="12.75">
      <c r="D285" s="133"/>
      <c r="E285" s="11"/>
    </row>
    <row r="286" spans="4:5" ht="12.75">
      <c r="D286" s="133"/>
      <c r="E286" s="11"/>
    </row>
    <row r="287" spans="4:5" ht="12.75">
      <c r="D287" s="133"/>
      <c r="E287" s="11"/>
    </row>
    <row r="288" spans="4:5" ht="12.75">
      <c r="D288" s="133"/>
      <c r="E288" s="11"/>
    </row>
    <row r="289" spans="4:5" ht="12.75">
      <c r="D289" s="133"/>
      <c r="E289" s="11"/>
    </row>
    <row r="290" spans="4:5" ht="12.75">
      <c r="D290" s="133"/>
      <c r="E290" s="11"/>
    </row>
    <row r="291" spans="4:5" ht="12.75">
      <c r="D291" s="133"/>
      <c r="E291" s="11"/>
    </row>
    <row r="292" spans="4:5" ht="12.75">
      <c r="D292" s="133"/>
      <c r="E292" s="11"/>
    </row>
    <row r="293" spans="4:5" ht="12.75">
      <c r="D293" s="133"/>
      <c r="E293" s="11"/>
    </row>
    <row r="294" spans="4:5" ht="12.75">
      <c r="D294" s="133"/>
      <c r="E294" s="11"/>
    </row>
    <row r="295" spans="4:5" ht="12.75">
      <c r="D295" s="133"/>
      <c r="E295" s="11"/>
    </row>
    <row r="296" spans="4:5" ht="12.75">
      <c r="D296" s="133"/>
      <c r="E296" s="11"/>
    </row>
    <row r="297" spans="4:5" ht="12.75">
      <c r="D297" s="133"/>
      <c r="E297" s="11"/>
    </row>
    <row r="298" spans="4:5" ht="12.75">
      <c r="D298" s="133"/>
      <c r="E298" s="11"/>
    </row>
    <row r="299" spans="4:5" ht="12.75">
      <c r="D299" s="133"/>
      <c r="E299" s="11"/>
    </row>
    <row r="300" spans="4:5" ht="12.75">
      <c r="D300" s="133"/>
      <c r="E300" s="11"/>
    </row>
    <row r="301" spans="4:5" ht="12.75">
      <c r="D301" s="133"/>
      <c r="E301" s="11"/>
    </row>
    <row r="302" spans="4:5" ht="12.75">
      <c r="D302" s="133"/>
      <c r="E302" s="11"/>
    </row>
    <row r="303" spans="4:5" ht="12.75">
      <c r="D303" s="133"/>
      <c r="E303" s="11"/>
    </row>
    <row r="304" spans="4:5" ht="12.75">
      <c r="D304" s="133"/>
      <c r="E304" s="11"/>
    </row>
    <row r="305" spans="4:5" ht="12.75">
      <c r="D305" s="133"/>
      <c r="E305" s="11"/>
    </row>
    <row r="306" spans="4:5" ht="12.75">
      <c r="D306" s="133"/>
      <c r="E306" s="11"/>
    </row>
    <row r="307" spans="4:5" ht="12.75">
      <c r="D307" s="133"/>
      <c r="E307" s="11"/>
    </row>
    <row r="308" spans="4:5" ht="12.75">
      <c r="D308" s="133"/>
      <c r="E308" s="11"/>
    </row>
    <row r="309" spans="4:5" ht="12.75">
      <c r="D309" s="133"/>
      <c r="E309" s="11"/>
    </row>
    <row r="310" spans="4:5" ht="12.75">
      <c r="D310" s="133"/>
      <c r="E310" s="11"/>
    </row>
    <row r="311" spans="4:5" ht="12.75">
      <c r="D311" s="133"/>
      <c r="E311" s="11"/>
    </row>
    <row r="312" spans="4:5" ht="12.75">
      <c r="D312" s="133"/>
      <c r="E312" s="11"/>
    </row>
    <row r="313" spans="4:5" ht="12.75">
      <c r="D313" s="133"/>
      <c r="E313" s="11"/>
    </row>
    <row r="314" spans="4:5" ht="12.75">
      <c r="D314" s="133"/>
      <c r="E314" s="11"/>
    </row>
    <row r="315" spans="4:5" ht="12.75">
      <c r="D315" s="133"/>
      <c r="E315" s="11"/>
    </row>
    <row r="316" spans="4:5" ht="12.75">
      <c r="D316" s="133"/>
      <c r="E316" s="11"/>
    </row>
    <row r="317" spans="4:5" ht="12.75">
      <c r="D317" s="133"/>
      <c r="E317" s="11"/>
    </row>
    <row r="318" spans="4:5" ht="12.75">
      <c r="D318" s="133"/>
      <c r="E318" s="11"/>
    </row>
    <row r="319" spans="4:5" ht="12.75">
      <c r="D319" s="133"/>
      <c r="E319" s="11"/>
    </row>
    <row r="320" spans="4:5" ht="12.75">
      <c r="D320" s="133"/>
      <c r="E320" s="11"/>
    </row>
    <row r="321" spans="4:5" ht="12.75">
      <c r="D321" s="133"/>
      <c r="E321" s="11"/>
    </row>
    <row r="322" spans="4:5" ht="12.75">
      <c r="D322" s="133"/>
      <c r="E322" s="11"/>
    </row>
    <row r="323" spans="4:5" ht="12.75">
      <c r="D323" s="133"/>
      <c r="E323" s="11"/>
    </row>
    <row r="324" spans="4:5" ht="12.75">
      <c r="D324" s="133"/>
      <c r="E324" s="11"/>
    </row>
    <row r="325" spans="4:5" ht="12.75">
      <c r="D325" s="133"/>
      <c r="E325" s="11"/>
    </row>
    <row r="326" spans="4:5" ht="12.75">
      <c r="D326" s="133"/>
      <c r="E326" s="11"/>
    </row>
    <row r="327" spans="4:5" ht="12.75">
      <c r="D327" s="133"/>
      <c r="E327" s="11"/>
    </row>
    <row r="328" spans="4:5" ht="12.75">
      <c r="D328" s="133"/>
      <c r="E328" s="11"/>
    </row>
    <row r="329" spans="4:5" ht="12.75">
      <c r="D329" s="133"/>
      <c r="E329" s="11"/>
    </row>
    <row r="330" spans="4:5" ht="12.75">
      <c r="D330" s="133"/>
      <c r="E330" s="11"/>
    </row>
    <row r="331" spans="4:5" ht="12.75">
      <c r="D331" s="133"/>
      <c r="E331" s="11"/>
    </row>
  </sheetData>
  <sheetProtection/>
  <mergeCells count="2">
    <mergeCell ref="B53:C53"/>
    <mergeCell ref="B55:C55"/>
  </mergeCells>
  <conditionalFormatting sqref="D34:E34">
    <cfRule type="cellIs" priority="1" dxfId="0" operator="lessThan" stopIfTrue="1">
      <formula>0</formula>
    </cfRule>
  </conditionalFormatting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1"/>
  <sheetViews>
    <sheetView workbookViewId="0" topLeftCell="A1">
      <selection activeCell="A171" sqref="A171"/>
    </sheetView>
  </sheetViews>
  <sheetFormatPr defaultColWidth="9.140625" defaultRowHeight="12.75"/>
  <cols>
    <col min="1" max="1" width="8.421875" style="1" customWidth="1"/>
    <col min="2" max="2" width="3.57421875" style="7" customWidth="1"/>
    <col min="3" max="3" width="40.00390625" style="7" customWidth="1"/>
    <col min="4" max="4" width="11.00390625" style="11" customWidth="1"/>
    <col min="5" max="5" width="10.28125" style="174" customWidth="1"/>
    <col min="6" max="6" width="76.57421875" style="6" customWidth="1"/>
    <col min="7" max="7" width="9.140625" style="7" customWidth="1"/>
  </cols>
  <sheetData>
    <row r="1" spans="2:5" ht="12.75">
      <c r="B1" s="2"/>
      <c r="C1" s="3"/>
      <c r="D1" s="4"/>
      <c r="E1" s="5"/>
    </row>
    <row r="2" spans="1:5" ht="13.5" thickBot="1">
      <c r="A2" s="8" t="s">
        <v>0</v>
      </c>
      <c r="B2" s="9"/>
      <c r="C2" s="10"/>
      <c r="E2" s="11"/>
    </row>
    <row r="3" spans="1:6" ht="14.25">
      <c r="A3" s="12" t="s">
        <v>1</v>
      </c>
      <c r="B3" s="13"/>
      <c r="C3" s="14"/>
      <c r="D3" s="15"/>
      <c r="E3" s="16"/>
      <c r="F3" s="17" t="s">
        <v>2</v>
      </c>
    </row>
    <row r="4" spans="1:5" ht="13.5" thickBot="1">
      <c r="A4" s="18" t="s">
        <v>3</v>
      </c>
      <c r="B4" s="19"/>
      <c r="C4" s="20"/>
      <c r="D4" s="21"/>
      <c r="E4" s="22" t="s">
        <v>4</v>
      </c>
    </row>
    <row r="5" spans="1:5" ht="77.25" thickBot="1">
      <c r="A5" s="23" t="s">
        <v>5</v>
      </c>
      <c r="B5" s="24" t="s">
        <v>6</v>
      </c>
      <c r="C5" s="25"/>
      <c r="D5" s="26" t="s">
        <v>7</v>
      </c>
      <c r="E5" s="27" t="s">
        <v>8</v>
      </c>
    </row>
    <row r="6" spans="1:5" ht="13.5" thickBot="1">
      <c r="A6" s="28"/>
      <c r="B6" s="180" t="s">
        <v>9</v>
      </c>
      <c r="C6" s="181"/>
      <c r="D6" s="29">
        <f>D7+D14+D15+D19</f>
        <v>0</v>
      </c>
      <c r="E6" s="30">
        <f>E7+E14+E15+E19</f>
        <v>0</v>
      </c>
    </row>
    <row r="7" spans="1:5" ht="13.5" thickBot="1">
      <c r="A7" s="28">
        <v>30</v>
      </c>
      <c r="B7" s="189" t="s">
        <v>10</v>
      </c>
      <c r="C7" s="111"/>
      <c r="D7" s="32">
        <f>SUM(D8:D13)</f>
        <v>0</v>
      </c>
      <c r="E7" s="33">
        <f>SUM(E8:E13)</f>
        <v>0</v>
      </c>
    </row>
    <row r="8" spans="1:5" ht="12.75">
      <c r="A8" s="34">
        <v>3000</v>
      </c>
      <c r="B8" s="35"/>
      <c r="C8" s="36" t="s">
        <v>11</v>
      </c>
      <c r="D8" s="37"/>
      <c r="E8" s="38"/>
    </row>
    <row r="9" spans="1:5" ht="12.75">
      <c r="A9" s="39">
        <v>3030</v>
      </c>
      <c r="B9" s="40"/>
      <c r="C9" s="36" t="s">
        <v>12</v>
      </c>
      <c r="D9" s="37"/>
      <c r="E9" s="38"/>
    </row>
    <row r="10" spans="1:5" ht="12.75">
      <c r="A10" s="39">
        <v>3034</v>
      </c>
      <c r="B10" s="40"/>
      <c r="C10" s="36" t="s">
        <v>13</v>
      </c>
      <c r="D10" s="37"/>
      <c r="E10" s="41"/>
    </row>
    <row r="11" spans="1:5" ht="12.75">
      <c r="A11" s="39">
        <v>3044</v>
      </c>
      <c r="B11" s="40"/>
      <c r="C11" s="36" t="s">
        <v>14</v>
      </c>
      <c r="D11" s="37"/>
      <c r="E11" s="41"/>
    </row>
    <row r="12" spans="1:5" ht="12.75">
      <c r="A12" s="39">
        <v>3045</v>
      </c>
      <c r="B12" s="40"/>
      <c r="C12" s="36" t="s">
        <v>15</v>
      </c>
      <c r="D12" s="37"/>
      <c r="E12" s="41"/>
    </row>
    <row r="13" spans="1:5" ht="13.5" thickBot="1">
      <c r="A13" s="42">
        <v>3047</v>
      </c>
      <c r="B13" s="40"/>
      <c r="C13" s="43" t="s">
        <v>16</v>
      </c>
      <c r="D13" s="37"/>
      <c r="E13" s="41"/>
    </row>
    <row r="14" spans="1:5" ht="13.5" thickBot="1">
      <c r="A14" s="44">
        <v>32</v>
      </c>
      <c r="B14" s="110" t="s">
        <v>17</v>
      </c>
      <c r="C14" s="111"/>
      <c r="D14" s="32"/>
      <c r="E14" s="33"/>
    </row>
    <row r="15" spans="1:6" ht="13.5" thickBot="1">
      <c r="A15" s="28" t="s">
        <v>18</v>
      </c>
      <c r="B15" s="110" t="s">
        <v>19</v>
      </c>
      <c r="C15" s="111"/>
      <c r="D15" s="33">
        <f>D16+D17+D18</f>
        <v>0</v>
      </c>
      <c r="E15" s="46">
        <f>E16+E17+E18</f>
        <v>0</v>
      </c>
      <c r="F15" s="47" t="s">
        <v>20</v>
      </c>
    </row>
    <row r="16" spans="1:5" ht="12.75">
      <c r="A16" s="39" t="s">
        <v>21</v>
      </c>
      <c r="B16" s="40"/>
      <c r="C16" s="36" t="s">
        <v>22</v>
      </c>
      <c r="D16" s="48"/>
      <c r="E16" s="49"/>
    </row>
    <row r="17" spans="1:6" ht="12.75">
      <c r="A17" s="39" t="s">
        <v>23</v>
      </c>
      <c r="B17" s="40"/>
      <c r="C17" s="43" t="s">
        <v>24</v>
      </c>
      <c r="D17" s="50"/>
      <c r="E17" s="51"/>
      <c r="F17" s="6" t="s">
        <v>25</v>
      </c>
    </row>
    <row r="18" spans="1:6" ht="13.5" thickBot="1">
      <c r="A18" s="42" t="s">
        <v>18</v>
      </c>
      <c r="B18" s="52"/>
      <c r="C18" s="53" t="s">
        <v>26</v>
      </c>
      <c r="D18" s="54"/>
      <c r="E18" s="55"/>
      <c r="F18" s="6" t="s">
        <v>307</v>
      </c>
    </row>
    <row r="19" spans="1:6" ht="13.5" thickBot="1">
      <c r="A19" s="28" t="s">
        <v>27</v>
      </c>
      <c r="B19" s="110" t="s">
        <v>28</v>
      </c>
      <c r="C19" s="111"/>
      <c r="D19" s="32">
        <f>SUM(D20:D23)</f>
        <v>0</v>
      </c>
      <c r="E19" s="33">
        <f>SUM(E20:E23)</f>
        <v>0</v>
      </c>
      <c r="F19" s="56"/>
    </row>
    <row r="20" spans="1:6" ht="12.75">
      <c r="A20" s="34" t="s">
        <v>29</v>
      </c>
      <c r="B20" s="35"/>
      <c r="C20" s="57" t="s">
        <v>30</v>
      </c>
      <c r="D20" s="58"/>
      <c r="E20" s="59"/>
      <c r="F20" s="6" t="s">
        <v>31</v>
      </c>
    </row>
    <row r="21" spans="1:5" ht="12.75">
      <c r="A21" s="39">
        <v>382540</v>
      </c>
      <c r="B21" s="40"/>
      <c r="C21" s="36" t="s">
        <v>32</v>
      </c>
      <c r="D21" s="60"/>
      <c r="E21" s="41"/>
    </row>
    <row r="22" spans="1:5" ht="12.75">
      <c r="A22" s="39">
        <v>3882</v>
      </c>
      <c r="B22" s="40"/>
      <c r="C22" s="36" t="s">
        <v>33</v>
      </c>
      <c r="D22" s="61"/>
      <c r="E22" s="49"/>
    </row>
    <row r="23" spans="1:6" ht="13.5" thickBot="1">
      <c r="A23" s="42" t="s">
        <v>34</v>
      </c>
      <c r="B23" s="52"/>
      <c r="C23" s="62" t="s">
        <v>35</v>
      </c>
      <c r="D23" s="63"/>
      <c r="E23" s="55"/>
      <c r="F23" s="64" t="s">
        <v>36</v>
      </c>
    </row>
    <row r="24" spans="1:5" ht="13.5" thickBot="1">
      <c r="A24" s="65"/>
      <c r="B24" s="178" t="s">
        <v>37</v>
      </c>
      <c r="C24" s="179"/>
      <c r="D24" s="66">
        <f>D25+D30</f>
        <v>0</v>
      </c>
      <c r="E24" s="67">
        <f>E25+E30</f>
        <v>0</v>
      </c>
    </row>
    <row r="25" spans="1:6" ht="13.5" thickBot="1">
      <c r="A25" s="68" t="s">
        <v>38</v>
      </c>
      <c r="B25" s="190" t="s">
        <v>39</v>
      </c>
      <c r="C25" s="191"/>
      <c r="D25" s="66">
        <f>D26+D27+D28+D29</f>
        <v>0</v>
      </c>
      <c r="E25" s="67">
        <f>E26+E27+E28+E29</f>
        <v>0</v>
      </c>
      <c r="F25" s="47" t="s">
        <v>40</v>
      </c>
    </row>
    <row r="26" spans="1:5" ht="12.75">
      <c r="A26" s="34">
        <v>40</v>
      </c>
      <c r="B26" s="35"/>
      <c r="C26" s="69" t="s">
        <v>41</v>
      </c>
      <c r="D26" s="70"/>
      <c r="E26" s="59"/>
    </row>
    <row r="27" spans="1:5" ht="12.75">
      <c r="A27" s="39">
        <v>413</v>
      </c>
      <c r="B27" s="40"/>
      <c r="C27" s="71" t="s">
        <v>42</v>
      </c>
      <c r="D27" s="72"/>
      <c r="E27" s="51"/>
    </row>
    <row r="28" spans="1:5" ht="12.75">
      <c r="A28" s="39">
        <v>4500</v>
      </c>
      <c r="B28" s="40"/>
      <c r="C28" s="73" t="s">
        <v>43</v>
      </c>
      <c r="D28" s="72"/>
      <c r="E28" s="51"/>
    </row>
    <row r="29" spans="1:5" ht="13.5" thickBot="1">
      <c r="A29" s="74">
        <v>452</v>
      </c>
      <c r="B29" s="75"/>
      <c r="C29" s="76" t="s">
        <v>44</v>
      </c>
      <c r="D29" s="37"/>
      <c r="E29" s="41"/>
    </row>
    <row r="30" spans="1:5" ht="13.5" thickBot="1">
      <c r="A30" s="44"/>
      <c r="B30" s="110" t="s">
        <v>45</v>
      </c>
      <c r="C30" s="111"/>
      <c r="D30" s="32">
        <f>D31+D32+D33</f>
        <v>0</v>
      </c>
      <c r="E30" s="33">
        <f>E31+E32+E33</f>
        <v>0</v>
      </c>
    </row>
    <row r="31" spans="1:5" ht="12.75">
      <c r="A31" s="39">
        <v>50</v>
      </c>
      <c r="B31" s="40"/>
      <c r="C31" s="36" t="s">
        <v>46</v>
      </c>
      <c r="D31" s="77"/>
      <c r="E31" s="78"/>
    </row>
    <row r="32" spans="1:5" ht="12.75">
      <c r="A32" s="39">
        <v>55</v>
      </c>
      <c r="B32" s="40"/>
      <c r="C32" s="36" t="s">
        <v>47</v>
      </c>
      <c r="D32" s="72"/>
      <c r="E32" s="41"/>
    </row>
    <row r="33" spans="1:6" ht="13.5" thickBot="1">
      <c r="A33" s="42">
        <v>60</v>
      </c>
      <c r="B33" s="52"/>
      <c r="C33" s="62" t="s">
        <v>48</v>
      </c>
      <c r="D33" s="79"/>
      <c r="E33" s="55"/>
      <c r="F33" s="47" t="s">
        <v>49</v>
      </c>
    </row>
    <row r="34" spans="1:6" ht="13.5" thickBot="1">
      <c r="A34" s="44"/>
      <c r="B34" s="80" t="s">
        <v>50</v>
      </c>
      <c r="C34" s="81"/>
      <c r="D34" s="197">
        <f>D6-D24</f>
        <v>0</v>
      </c>
      <c r="E34" s="198">
        <f>E6-E24</f>
        <v>0</v>
      </c>
      <c r="F34" s="82" t="s">
        <v>51</v>
      </c>
    </row>
    <row r="35" spans="1:6" ht="13.5" thickBot="1">
      <c r="A35" s="44"/>
      <c r="B35" s="182" t="s">
        <v>52</v>
      </c>
      <c r="C35" s="146"/>
      <c r="D35" s="199">
        <f>D36+D37+D38+D39+D40+D41+D42+D43+D44+D45+D46+D47</f>
        <v>0</v>
      </c>
      <c r="E35" s="200">
        <f>E36+E37+E38+E39+E40+E41+E42+E43+E44+E45+E46+E47</f>
        <v>0</v>
      </c>
      <c r="F35" s="83"/>
    </row>
    <row r="36" spans="1:6" ht="12.75">
      <c r="A36" s="39">
        <v>381</v>
      </c>
      <c r="B36" s="40"/>
      <c r="C36" s="36" t="s">
        <v>53</v>
      </c>
      <c r="D36" s="37"/>
      <c r="E36" s="51"/>
      <c r="F36" s="84" t="s">
        <v>54</v>
      </c>
    </row>
    <row r="37" spans="1:6" ht="12.75">
      <c r="A37" s="39">
        <v>15</v>
      </c>
      <c r="B37" s="40"/>
      <c r="C37" s="36" t="s">
        <v>55</v>
      </c>
      <c r="D37" s="37"/>
      <c r="E37" s="51"/>
      <c r="F37" s="206" t="s">
        <v>308</v>
      </c>
    </row>
    <row r="38" spans="1:6" ht="12.75">
      <c r="A38" s="39">
        <v>3502</v>
      </c>
      <c r="B38" s="40"/>
      <c r="C38" s="36" t="s">
        <v>56</v>
      </c>
      <c r="D38" s="72"/>
      <c r="E38" s="51"/>
      <c r="F38" s="6" t="s">
        <v>57</v>
      </c>
    </row>
    <row r="39" spans="1:6" ht="12.75">
      <c r="A39" s="39">
        <v>4502</v>
      </c>
      <c r="B39" s="40"/>
      <c r="C39" s="73" t="s">
        <v>58</v>
      </c>
      <c r="D39" s="37"/>
      <c r="E39" s="41"/>
      <c r="F39" s="36"/>
    </row>
    <row r="40" spans="1:6" ht="12.75">
      <c r="A40" s="85" t="s">
        <v>59</v>
      </c>
      <c r="B40" s="86"/>
      <c r="C40" s="36" t="s">
        <v>60</v>
      </c>
      <c r="D40" s="87"/>
      <c r="E40" s="88"/>
      <c r="F40" s="86" t="s">
        <v>61</v>
      </c>
    </row>
    <row r="41" spans="1:6" ht="12.75">
      <c r="A41" s="85" t="s">
        <v>62</v>
      </c>
      <c r="B41" s="86"/>
      <c r="C41" s="36" t="s">
        <v>63</v>
      </c>
      <c r="D41" s="87"/>
      <c r="E41" s="88"/>
      <c r="F41" s="86" t="s">
        <v>64</v>
      </c>
    </row>
    <row r="42" spans="1:6" ht="12.75">
      <c r="A42" s="85" t="s">
        <v>65</v>
      </c>
      <c r="B42" s="40"/>
      <c r="C42" s="86" t="s">
        <v>66</v>
      </c>
      <c r="D42" s="87"/>
      <c r="E42" s="88"/>
      <c r="F42" s="36" t="s">
        <v>67</v>
      </c>
    </row>
    <row r="43" spans="1:6" ht="12.75">
      <c r="A43" s="85" t="s">
        <v>68</v>
      </c>
      <c r="B43" s="40"/>
      <c r="C43" s="86" t="s">
        <v>69</v>
      </c>
      <c r="D43" s="87"/>
      <c r="E43" s="88"/>
      <c r="F43" s="36" t="s">
        <v>70</v>
      </c>
    </row>
    <row r="44" spans="1:6" ht="12.75">
      <c r="A44" s="39" t="s">
        <v>71</v>
      </c>
      <c r="B44" s="40"/>
      <c r="C44" s="86" t="s">
        <v>72</v>
      </c>
      <c r="D44" s="37"/>
      <c r="E44" s="41"/>
      <c r="F44" s="90" t="s">
        <v>73</v>
      </c>
    </row>
    <row r="45" spans="1:6" ht="12.75">
      <c r="A45" s="39" t="s">
        <v>74</v>
      </c>
      <c r="B45" s="40"/>
      <c r="C45" s="73" t="s">
        <v>75</v>
      </c>
      <c r="D45" s="87"/>
      <c r="E45" s="91"/>
      <c r="F45" s="90" t="s">
        <v>76</v>
      </c>
    </row>
    <row r="46" spans="1:6" ht="12.75">
      <c r="A46" s="92">
        <v>382</v>
      </c>
      <c r="B46" s="86"/>
      <c r="C46" s="36" t="s">
        <v>77</v>
      </c>
      <c r="D46" s="87"/>
      <c r="E46" s="93"/>
      <c r="F46" s="94" t="s">
        <v>78</v>
      </c>
    </row>
    <row r="47" spans="1:6" ht="13.5" thickBot="1">
      <c r="A47" s="42">
        <v>65</v>
      </c>
      <c r="B47" s="52"/>
      <c r="C47" s="62" t="s">
        <v>79</v>
      </c>
      <c r="D47" s="79"/>
      <c r="E47" s="95"/>
      <c r="F47" s="94" t="s">
        <v>80</v>
      </c>
    </row>
    <row r="48" spans="1:8" ht="13.5" thickBot="1">
      <c r="A48" s="28"/>
      <c r="B48" s="96" t="s">
        <v>81</v>
      </c>
      <c r="C48" s="97"/>
      <c r="D48" s="201">
        <f>D34+D35</f>
        <v>0</v>
      </c>
      <c r="E48" s="202">
        <f>E34+E35</f>
        <v>0</v>
      </c>
      <c r="F48" s="11">
        <f>D52-D49</f>
        <v>0</v>
      </c>
      <c r="G48" s="11">
        <f>E52-E49</f>
        <v>0</v>
      </c>
      <c r="H48" s="11"/>
    </row>
    <row r="49" spans="1:6" ht="13.5" thickBot="1">
      <c r="A49" s="28"/>
      <c r="B49" s="182" t="s">
        <v>82</v>
      </c>
      <c r="C49" s="146"/>
      <c r="D49" s="203">
        <f>D50+D51</f>
        <v>0</v>
      </c>
      <c r="E49" s="204">
        <f>E50+E51</f>
        <v>0</v>
      </c>
      <c r="F49" s="11"/>
    </row>
    <row r="50" spans="1:6" ht="12.75">
      <c r="A50" s="98" t="s">
        <v>83</v>
      </c>
      <c r="B50" s="99"/>
      <c r="C50" s="40" t="s">
        <v>84</v>
      </c>
      <c r="D50" s="87"/>
      <c r="E50" s="100"/>
      <c r="F50" s="101" t="s">
        <v>85</v>
      </c>
    </row>
    <row r="51" spans="1:6" ht="13.5" thickBot="1">
      <c r="A51" s="102" t="s">
        <v>86</v>
      </c>
      <c r="B51" s="103"/>
      <c r="C51" s="52" t="s">
        <v>87</v>
      </c>
      <c r="D51" s="104"/>
      <c r="E51" s="105"/>
      <c r="F51" s="101" t="s">
        <v>88</v>
      </c>
    </row>
    <row r="52" spans="1:6" ht="13.5" thickBot="1">
      <c r="A52" s="106">
        <v>1001</v>
      </c>
      <c r="B52" s="180" t="s">
        <v>89</v>
      </c>
      <c r="C52" s="183"/>
      <c r="D52" s="201"/>
      <c r="E52" s="205"/>
      <c r="F52" s="84" t="s">
        <v>90</v>
      </c>
    </row>
    <row r="53" spans="1:6" ht="28.5" customHeight="1" thickBot="1">
      <c r="A53" s="28"/>
      <c r="B53" s="228" t="s">
        <v>91</v>
      </c>
      <c r="C53" s="231"/>
      <c r="D53" s="107"/>
      <c r="E53" s="108"/>
      <c r="F53" s="7"/>
    </row>
    <row r="54" spans="1:6" ht="13.5" thickBot="1">
      <c r="A54" s="184"/>
      <c r="B54" s="89"/>
      <c r="C54" s="185"/>
      <c r="D54" s="186"/>
      <c r="E54" s="187"/>
      <c r="F54" s="7"/>
    </row>
    <row r="55" spans="1:6" ht="27.75" customHeight="1" thickBot="1">
      <c r="A55" s="28"/>
      <c r="B55" s="230" t="s">
        <v>92</v>
      </c>
      <c r="C55" s="229"/>
      <c r="D55" s="32">
        <f>D56+D63+D64+D68+D85+D91+D98+D105+D129+D143</f>
        <v>0</v>
      </c>
      <c r="E55" s="32">
        <f>E56+E63+E64+E68+E85+E91+E98+E105+E129+E143</f>
        <v>0</v>
      </c>
      <c r="F55" s="7"/>
    </row>
    <row r="56" spans="1:6" ht="13.5" thickBot="1">
      <c r="A56" s="109" t="s">
        <v>93</v>
      </c>
      <c r="B56" s="110" t="s">
        <v>94</v>
      </c>
      <c r="C56" s="111"/>
      <c r="D56" s="112">
        <f>SUM(D57:D62)</f>
        <v>0</v>
      </c>
      <c r="E56" s="113">
        <f>SUM(E57:E62)</f>
        <v>0</v>
      </c>
      <c r="F56" s="7"/>
    </row>
    <row r="57" spans="1:6" ht="12.75">
      <c r="A57" s="114" t="s">
        <v>95</v>
      </c>
      <c r="B57" s="40" t="s">
        <v>96</v>
      </c>
      <c r="C57" s="36"/>
      <c r="D57" s="115"/>
      <c r="E57" s="116"/>
      <c r="F57" s="7"/>
    </row>
    <row r="58" spans="1:6" ht="12.75">
      <c r="A58" s="114" t="s">
        <v>97</v>
      </c>
      <c r="B58" s="40" t="s">
        <v>98</v>
      </c>
      <c r="C58" s="36"/>
      <c r="D58" s="115"/>
      <c r="E58" s="116"/>
      <c r="F58" s="7"/>
    </row>
    <row r="59" spans="1:6" ht="12.75">
      <c r="A59" s="114" t="s">
        <v>99</v>
      </c>
      <c r="B59" s="117" t="s">
        <v>100</v>
      </c>
      <c r="C59" s="71"/>
      <c r="D59" s="115"/>
      <c r="E59" s="118"/>
      <c r="F59" s="7"/>
    </row>
    <row r="60" spans="1:6" ht="12.75">
      <c r="A60" s="114" t="s">
        <v>101</v>
      </c>
      <c r="B60" s="40" t="s">
        <v>102</v>
      </c>
      <c r="C60" s="36"/>
      <c r="D60" s="115"/>
      <c r="E60" s="116"/>
      <c r="F60" s="7"/>
    </row>
    <row r="61" spans="1:6" ht="12.75">
      <c r="A61" s="114" t="s">
        <v>103</v>
      </c>
      <c r="B61" s="40" t="s">
        <v>104</v>
      </c>
      <c r="C61" s="36"/>
      <c r="D61" s="119"/>
      <c r="E61" s="120"/>
      <c r="F61" s="7"/>
    </row>
    <row r="62" spans="1:6" ht="13.5" thickBot="1">
      <c r="A62" s="114"/>
      <c r="B62" s="52" t="s">
        <v>105</v>
      </c>
      <c r="C62" s="121"/>
      <c r="D62" s="122"/>
      <c r="E62" s="123"/>
      <c r="F62" s="7"/>
    </row>
    <row r="63" spans="1:6" ht="13.5" thickBot="1">
      <c r="A63" s="109" t="s">
        <v>106</v>
      </c>
      <c r="B63" s="110" t="s">
        <v>107</v>
      </c>
      <c r="C63" s="111"/>
      <c r="D63" s="124"/>
      <c r="E63" s="125"/>
      <c r="F63" s="7"/>
    </row>
    <row r="64" spans="1:6" ht="13.5" thickBot="1">
      <c r="A64" s="109" t="s">
        <v>108</v>
      </c>
      <c r="B64" s="110" t="s">
        <v>109</v>
      </c>
      <c r="C64" s="126"/>
      <c r="D64" s="112">
        <f>SUM(D65:D67)</f>
        <v>0</v>
      </c>
      <c r="E64" s="127">
        <f>SUM(E65:E67)</f>
        <v>0</v>
      </c>
      <c r="F64" s="7"/>
    </row>
    <row r="65" spans="1:6" ht="12.75">
      <c r="A65" s="114" t="s">
        <v>110</v>
      </c>
      <c r="B65" s="40" t="s">
        <v>111</v>
      </c>
      <c r="C65" s="128"/>
      <c r="D65" s="115"/>
      <c r="E65" s="116"/>
      <c r="F65" s="7"/>
    </row>
    <row r="66" spans="1:6" ht="12.75">
      <c r="A66" s="114" t="s">
        <v>112</v>
      </c>
      <c r="B66" s="40" t="s">
        <v>113</v>
      </c>
      <c r="C66" s="128"/>
      <c r="D66" s="115"/>
      <c r="E66" s="116"/>
      <c r="F66" s="7"/>
    </row>
    <row r="67" spans="1:6" ht="13.5" thickBot="1">
      <c r="A67" s="114"/>
      <c r="B67" s="52" t="s">
        <v>114</v>
      </c>
      <c r="C67" s="129"/>
      <c r="D67" s="122"/>
      <c r="E67" s="123"/>
      <c r="F67" s="7"/>
    </row>
    <row r="68" spans="1:6" ht="13.5" thickBot="1">
      <c r="A68" s="109" t="s">
        <v>115</v>
      </c>
      <c r="B68" s="110" t="s">
        <v>116</v>
      </c>
      <c r="C68" s="126"/>
      <c r="D68" s="112">
        <f>SUM(D69:D84)</f>
        <v>0</v>
      </c>
      <c r="E68" s="130">
        <f>SUM(E69:E84)</f>
        <v>0</v>
      </c>
      <c r="F68" s="7"/>
    </row>
    <row r="69" spans="1:6" ht="12.75">
      <c r="A69" s="114" t="s">
        <v>117</v>
      </c>
      <c r="B69" s="40" t="s">
        <v>118</v>
      </c>
      <c r="C69" s="128"/>
      <c r="D69" s="131"/>
      <c r="E69" s="132"/>
      <c r="F69" s="7"/>
    </row>
    <row r="70" spans="1:6" ht="12.75">
      <c r="A70" s="114" t="s">
        <v>119</v>
      </c>
      <c r="B70" s="40" t="s">
        <v>120</v>
      </c>
      <c r="C70" s="128"/>
      <c r="D70" s="115"/>
      <c r="E70" s="116"/>
      <c r="F70" s="7"/>
    </row>
    <row r="71" spans="1:6" ht="12.75">
      <c r="A71" s="114" t="s">
        <v>121</v>
      </c>
      <c r="B71" s="40" t="s">
        <v>122</v>
      </c>
      <c r="C71" s="128"/>
      <c r="D71" s="115"/>
      <c r="E71" s="116"/>
      <c r="F71" s="232"/>
    </row>
    <row r="72" spans="1:6" ht="12.75">
      <c r="A72" s="114" t="s">
        <v>123</v>
      </c>
      <c r="B72" s="40" t="s">
        <v>124</v>
      </c>
      <c r="C72" s="128"/>
      <c r="D72" s="115"/>
      <c r="E72" s="116"/>
      <c r="F72" s="232"/>
    </row>
    <row r="73" spans="1:6" ht="12.75">
      <c r="A73" s="114" t="s">
        <v>125</v>
      </c>
      <c r="B73" s="40" t="s">
        <v>126</v>
      </c>
      <c r="C73" s="128"/>
      <c r="D73" s="115"/>
      <c r="E73" s="116"/>
      <c r="F73" s="133"/>
    </row>
    <row r="74" spans="1:6" ht="12.75">
      <c r="A74" s="114" t="s">
        <v>127</v>
      </c>
      <c r="B74" s="40" t="s">
        <v>128</v>
      </c>
      <c r="C74" s="128"/>
      <c r="D74" s="115"/>
      <c r="E74" s="116"/>
      <c r="F74" s="133"/>
    </row>
    <row r="75" spans="1:6" ht="12.75">
      <c r="A75" s="114" t="s">
        <v>129</v>
      </c>
      <c r="B75" s="40" t="s">
        <v>130</v>
      </c>
      <c r="C75" s="128"/>
      <c r="D75" s="115"/>
      <c r="E75" s="116"/>
      <c r="F75" s="133"/>
    </row>
    <row r="76" spans="1:6" ht="12.75">
      <c r="A76" s="114" t="s">
        <v>131</v>
      </c>
      <c r="B76" s="40" t="s">
        <v>132</v>
      </c>
      <c r="C76" s="128"/>
      <c r="D76" s="115"/>
      <c r="E76" s="116"/>
      <c r="F76" s="133"/>
    </row>
    <row r="77" spans="1:6" ht="12.75">
      <c r="A77" s="114" t="s">
        <v>133</v>
      </c>
      <c r="B77" s="40" t="s">
        <v>134</v>
      </c>
      <c r="C77" s="128"/>
      <c r="D77" s="115"/>
      <c r="E77" s="116"/>
      <c r="F77" s="233"/>
    </row>
    <row r="78" spans="1:6" ht="12.75">
      <c r="A78" s="114" t="s">
        <v>135</v>
      </c>
      <c r="B78" s="40" t="s">
        <v>136</v>
      </c>
      <c r="C78" s="128"/>
      <c r="D78" s="115"/>
      <c r="E78" s="116"/>
      <c r="F78" s="234"/>
    </row>
    <row r="79" spans="1:6" ht="12.75">
      <c r="A79" s="114" t="s">
        <v>137</v>
      </c>
      <c r="B79" s="40" t="s">
        <v>138</v>
      </c>
      <c r="C79" s="128"/>
      <c r="D79" s="115"/>
      <c r="E79" s="116"/>
      <c r="F79" s="133"/>
    </row>
    <row r="80" spans="1:6" ht="12.75">
      <c r="A80" s="114" t="s">
        <v>139</v>
      </c>
      <c r="B80" s="40" t="s">
        <v>140</v>
      </c>
      <c r="C80" s="128"/>
      <c r="D80" s="115"/>
      <c r="E80" s="116"/>
      <c r="F80" s="133"/>
    </row>
    <row r="81" spans="1:6" ht="12.75">
      <c r="A81" s="114" t="s">
        <v>141</v>
      </c>
      <c r="B81" s="40" t="s">
        <v>142</v>
      </c>
      <c r="C81" s="128"/>
      <c r="D81" s="115"/>
      <c r="E81" s="116"/>
      <c r="F81" s="7"/>
    </row>
    <row r="82" spans="1:6" ht="12.75">
      <c r="A82" s="114" t="s">
        <v>143</v>
      </c>
      <c r="B82" s="40" t="s">
        <v>144</v>
      </c>
      <c r="C82" s="128"/>
      <c r="D82" s="115"/>
      <c r="E82" s="116"/>
      <c r="F82" s="7"/>
    </row>
    <row r="83" spans="1:6" ht="12.75">
      <c r="A83" s="114" t="s">
        <v>145</v>
      </c>
      <c r="B83" s="40" t="s">
        <v>146</v>
      </c>
      <c r="C83" s="128"/>
      <c r="D83" s="115"/>
      <c r="E83" s="116"/>
      <c r="F83" s="7"/>
    </row>
    <row r="84" spans="1:6" ht="13.5" thickBot="1">
      <c r="A84" s="134"/>
      <c r="B84" s="40" t="s">
        <v>147</v>
      </c>
      <c r="C84" s="128"/>
      <c r="D84" s="135"/>
      <c r="E84" s="116"/>
      <c r="F84" s="7"/>
    </row>
    <row r="85" spans="1:6" ht="13.5" thickBot="1">
      <c r="A85" s="109" t="s">
        <v>148</v>
      </c>
      <c r="B85" s="110" t="s">
        <v>149</v>
      </c>
      <c r="C85" s="126"/>
      <c r="D85" s="112">
        <f>SUM(D86:D90)</f>
        <v>0</v>
      </c>
      <c r="E85" s="127">
        <f>SUM(E86:E90)</f>
        <v>0</v>
      </c>
      <c r="F85" s="7"/>
    </row>
    <row r="86" spans="1:6" ht="12.75">
      <c r="A86" s="114" t="s">
        <v>150</v>
      </c>
      <c r="B86" s="40" t="s">
        <v>151</v>
      </c>
      <c r="C86" s="128"/>
      <c r="D86" s="115"/>
      <c r="E86" s="116"/>
      <c r="F86" s="7"/>
    </row>
    <row r="87" spans="1:6" ht="12.75">
      <c r="A87" s="114" t="s">
        <v>152</v>
      </c>
      <c r="B87" s="40" t="s">
        <v>153</v>
      </c>
      <c r="C87" s="128"/>
      <c r="D87" s="115"/>
      <c r="E87" s="116"/>
      <c r="F87" s="7"/>
    </row>
    <row r="88" spans="1:6" ht="12.75">
      <c r="A88" s="114" t="s">
        <v>154</v>
      </c>
      <c r="B88" s="40" t="s">
        <v>155</v>
      </c>
      <c r="C88" s="128"/>
      <c r="D88" s="115"/>
      <c r="E88" s="116"/>
      <c r="F88" s="7"/>
    </row>
    <row r="89" spans="1:6" ht="12.75">
      <c r="A89" s="114" t="s">
        <v>156</v>
      </c>
      <c r="B89" s="136" t="s">
        <v>157</v>
      </c>
      <c r="C89" s="128"/>
      <c r="D89" s="115"/>
      <c r="E89" s="116"/>
      <c r="F89" s="7"/>
    </row>
    <row r="90" spans="1:6" ht="13.5" thickBot="1">
      <c r="A90" s="114"/>
      <c r="B90" s="52" t="s">
        <v>158</v>
      </c>
      <c r="C90" s="129"/>
      <c r="D90" s="122"/>
      <c r="E90" s="123"/>
      <c r="F90" s="7"/>
    </row>
    <row r="91" spans="1:6" ht="13.5" thickBot="1">
      <c r="A91" s="109" t="s">
        <v>159</v>
      </c>
      <c r="B91" s="110" t="s">
        <v>160</v>
      </c>
      <c r="C91" s="126"/>
      <c r="D91" s="112">
        <f>SUM(D92:D97)</f>
        <v>0</v>
      </c>
      <c r="E91" s="113">
        <f>SUM(E92:E97)</f>
        <v>0</v>
      </c>
      <c r="F91" s="7"/>
    </row>
    <row r="92" spans="1:6" ht="12.75">
      <c r="A92" s="114" t="s">
        <v>161</v>
      </c>
      <c r="B92" s="40" t="s">
        <v>162</v>
      </c>
      <c r="C92" s="128"/>
      <c r="D92" s="115"/>
      <c r="E92" s="116"/>
      <c r="F92" s="7"/>
    </row>
    <row r="93" spans="1:6" ht="12.75">
      <c r="A93" s="114" t="s">
        <v>163</v>
      </c>
      <c r="B93" s="40" t="s">
        <v>164</v>
      </c>
      <c r="C93" s="128"/>
      <c r="D93" s="115"/>
      <c r="E93" s="116"/>
      <c r="F93" s="7"/>
    </row>
    <row r="94" spans="1:6" ht="12.75">
      <c r="A94" s="114" t="s">
        <v>165</v>
      </c>
      <c r="B94" s="40" t="s">
        <v>166</v>
      </c>
      <c r="C94" s="128"/>
      <c r="D94" s="115"/>
      <c r="E94" s="116"/>
      <c r="F94" s="7"/>
    </row>
    <row r="95" spans="1:6" ht="12.75">
      <c r="A95" s="114" t="s">
        <v>167</v>
      </c>
      <c r="B95" s="40" t="s">
        <v>168</v>
      </c>
      <c r="C95" s="128"/>
      <c r="D95" s="115"/>
      <c r="E95" s="116"/>
      <c r="F95" s="7"/>
    </row>
    <row r="96" spans="1:6" ht="12.75">
      <c r="A96" s="114" t="s">
        <v>169</v>
      </c>
      <c r="B96" s="40" t="s">
        <v>170</v>
      </c>
      <c r="C96" s="128"/>
      <c r="D96" s="115"/>
      <c r="E96" s="116"/>
      <c r="F96" s="7"/>
    </row>
    <row r="97" spans="1:6" ht="13.5" thickBot="1">
      <c r="A97" s="114"/>
      <c r="B97" s="52" t="s">
        <v>171</v>
      </c>
      <c r="C97" s="137"/>
      <c r="D97" s="115"/>
      <c r="E97" s="116"/>
      <c r="F97" s="7"/>
    </row>
    <row r="98" spans="1:6" ht="13.5" thickBot="1">
      <c r="A98" s="109" t="s">
        <v>172</v>
      </c>
      <c r="B98" s="110" t="s">
        <v>173</v>
      </c>
      <c r="C98" s="126"/>
      <c r="D98" s="112">
        <f>SUM(D99:D104)</f>
        <v>0</v>
      </c>
      <c r="E98" s="113">
        <f>SUM(E99:E104)</f>
        <v>0</v>
      </c>
      <c r="F98" s="7"/>
    </row>
    <row r="99" spans="1:6" ht="12.75">
      <c r="A99" s="114" t="s">
        <v>174</v>
      </c>
      <c r="B99" s="40" t="s">
        <v>175</v>
      </c>
      <c r="C99" s="128"/>
      <c r="D99" s="115"/>
      <c r="E99" s="116"/>
      <c r="F99" s="235"/>
    </row>
    <row r="100" spans="1:6" ht="12.75">
      <c r="A100" s="114" t="s">
        <v>176</v>
      </c>
      <c r="B100" s="40" t="s">
        <v>177</v>
      </c>
      <c r="C100" s="128"/>
      <c r="D100" s="115"/>
      <c r="E100" s="116"/>
      <c r="F100" s="236"/>
    </row>
    <row r="101" spans="1:6" ht="12.75">
      <c r="A101" s="114" t="s">
        <v>178</v>
      </c>
      <c r="B101" s="40" t="s">
        <v>179</v>
      </c>
      <c r="C101" s="128"/>
      <c r="D101" s="115"/>
      <c r="E101" s="116"/>
      <c r="F101" s="236"/>
    </row>
    <row r="102" spans="1:6" ht="12.75">
      <c r="A102" s="114" t="s">
        <v>180</v>
      </c>
      <c r="B102" s="40" t="s">
        <v>181</v>
      </c>
      <c r="C102" s="128"/>
      <c r="D102" s="115"/>
      <c r="E102" s="116"/>
      <c r="F102" s="236"/>
    </row>
    <row r="103" spans="1:6" ht="12.75">
      <c r="A103" s="114" t="s">
        <v>182</v>
      </c>
      <c r="B103" s="40" t="s">
        <v>183</v>
      </c>
      <c r="C103" s="128"/>
      <c r="D103" s="115"/>
      <c r="E103" s="116"/>
      <c r="F103" s="236"/>
    </row>
    <row r="104" spans="1:6" ht="13.5" thickBot="1">
      <c r="A104" s="138"/>
      <c r="B104" s="52" t="s">
        <v>184</v>
      </c>
      <c r="C104" s="139"/>
      <c r="D104" s="122"/>
      <c r="E104" s="123"/>
      <c r="F104" s="7"/>
    </row>
    <row r="105" spans="1:6" ht="13.5" thickBot="1">
      <c r="A105" s="109" t="s">
        <v>185</v>
      </c>
      <c r="B105" s="110" t="s">
        <v>186</v>
      </c>
      <c r="C105" s="126"/>
      <c r="D105" s="112">
        <f>SUM(D106:D128)</f>
        <v>0</v>
      </c>
      <c r="E105" s="113">
        <f>SUM(E106:E128)</f>
        <v>0</v>
      </c>
      <c r="F105" s="7"/>
    </row>
    <row r="106" spans="1:6" ht="12.75">
      <c r="A106" s="114" t="s">
        <v>187</v>
      </c>
      <c r="B106" s="40" t="s">
        <v>188</v>
      </c>
      <c r="C106" s="128"/>
      <c r="D106" s="115"/>
      <c r="E106" s="116"/>
      <c r="F106" s="7"/>
    </row>
    <row r="107" spans="1:6" ht="12.75">
      <c r="A107" s="114" t="s">
        <v>189</v>
      </c>
      <c r="B107" s="40" t="s">
        <v>190</v>
      </c>
      <c r="C107" s="128"/>
      <c r="D107" s="115"/>
      <c r="E107" s="116"/>
      <c r="F107" s="7"/>
    </row>
    <row r="108" spans="1:6" ht="12.75">
      <c r="A108" s="114" t="s">
        <v>191</v>
      </c>
      <c r="B108" s="40" t="s">
        <v>192</v>
      </c>
      <c r="C108" s="128"/>
      <c r="D108" s="115"/>
      <c r="E108" s="116"/>
      <c r="F108" s="7"/>
    </row>
    <row r="109" spans="1:6" ht="12.75">
      <c r="A109" s="114" t="s">
        <v>193</v>
      </c>
      <c r="B109" s="40" t="s">
        <v>194</v>
      </c>
      <c r="C109" s="128"/>
      <c r="D109" s="115"/>
      <c r="E109" s="116"/>
      <c r="F109" s="7"/>
    </row>
    <row r="110" spans="1:6" ht="12.75">
      <c r="A110" s="114" t="s">
        <v>195</v>
      </c>
      <c r="B110" s="117" t="s">
        <v>196</v>
      </c>
      <c r="C110" s="140"/>
      <c r="D110" s="115"/>
      <c r="E110" s="116"/>
      <c r="F110" s="7"/>
    </row>
    <row r="111" spans="1:6" ht="12.75">
      <c r="A111" s="114" t="s">
        <v>197</v>
      </c>
      <c r="B111" s="40" t="s">
        <v>198</v>
      </c>
      <c r="C111" s="128"/>
      <c r="D111" s="115"/>
      <c r="E111" s="116"/>
      <c r="F111" s="7"/>
    </row>
    <row r="112" spans="1:6" ht="12.75">
      <c r="A112" s="114" t="s">
        <v>199</v>
      </c>
      <c r="B112" s="40" t="s">
        <v>200</v>
      </c>
      <c r="C112" s="128"/>
      <c r="D112" s="115"/>
      <c r="E112" s="116"/>
      <c r="F112" s="7"/>
    </row>
    <row r="113" spans="1:6" ht="12.75">
      <c r="A113" s="114" t="s">
        <v>201</v>
      </c>
      <c r="B113" s="40" t="s">
        <v>202</v>
      </c>
      <c r="C113" s="128"/>
      <c r="D113" s="115"/>
      <c r="E113" s="116"/>
      <c r="F113" s="237"/>
    </row>
    <row r="114" spans="1:6" ht="12.75">
      <c r="A114" s="114" t="s">
        <v>203</v>
      </c>
      <c r="B114" s="40" t="s">
        <v>204</v>
      </c>
      <c r="C114" s="128"/>
      <c r="D114" s="115"/>
      <c r="E114" s="116"/>
      <c r="F114" s="236"/>
    </row>
    <row r="115" spans="1:6" ht="12.75">
      <c r="A115" s="114" t="s">
        <v>205</v>
      </c>
      <c r="B115" s="40" t="s">
        <v>206</v>
      </c>
      <c r="C115" s="128"/>
      <c r="D115" s="115"/>
      <c r="E115" s="116"/>
      <c r="F115" s="237"/>
    </row>
    <row r="116" spans="1:6" ht="12.75">
      <c r="A116" s="114" t="s">
        <v>207</v>
      </c>
      <c r="B116" s="40" t="s">
        <v>208</v>
      </c>
      <c r="C116" s="128"/>
      <c r="D116" s="115"/>
      <c r="E116" s="116"/>
      <c r="F116" s="236"/>
    </row>
    <row r="117" spans="1:6" ht="12.75">
      <c r="A117" s="114" t="s">
        <v>209</v>
      </c>
      <c r="B117" s="40" t="s">
        <v>210</v>
      </c>
      <c r="C117" s="128"/>
      <c r="D117" s="115"/>
      <c r="E117" s="116"/>
      <c r="F117" s="7"/>
    </row>
    <row r="118" spans="1:6" ht="12.75">
      <c r="A118" s="114" t="s">
        <v>211</v>
      </c>
      <c r="B118" s="40" t="s">
        <v>212</v>
      </c>
      <c r="C118" s="128"/>
      <c r="D118" s="115"/>
      <c r="E118" s="116"/>
      <c r="F118" s="7"/>
    </row>
    <row r="119" spans="1:6" ht="12.75">
      <c r="A119" s="114" t="s">
        <v>213</v>
      </c>
      <c r="B119" s="40" t="s">
        <v>214</v>
      </c>
      <c r="C119" s="128"/>
      <c r="D119" s="115"/>
      <c r="E119" s="116"/>
      <c r="F119" s="7"/>
    </row>
    <row r="120" spans="1:6" ht="12.75">
      <c r="A120" s="114" t="s">
        <v>215</v>
      </c>
      <c r="B120" s="40" t="s">
        <v>216</v>
      </c>
      <c r="C120" s="128"/>
      <c r="D120" s="115"/>
      <c r="E120" s="116"/>
      <c r="F120" s="7"/>
    </row>
    <row r="121" spans="1:6" ht="12.75">
      <c r="A121" s="114" t="s">
        <v>217</v>
      </c>
      <c r="B121" s="40" t="s">
        <v>218</v>
      </c>
      <c r="C121" s="128"/>
      <c r="D121" s="115"/>
      <c r="E121" s="116"/>
      <c r="F121" s="7"/>
    </row>
    <row r="122" spans="1:6" ht="12.75">
      <c r="A122" s="114" t="s">
        <v>219</v>
      </c>
      <c r="B122" s="40" t="s">
        <v>220</v>
      </c>
      <c r="C122" s="128"/>
      <c r="D122" s="115"/>
      <c r="E122" s="116"/>
      <c r="F122" s="7"/>
    </row>
    <row r="123" spans="1:6" ht="12.75">
      <c r="A123" s="114" t="s">
        <v>221</v>
      </c>
      <c r="B123" s="40" t="s">
        <v>222</v>
      </c>
      <c r="C123" s="128"/>
      <c r="D123" s="115"/>
      <c r="E123" s="116"/>
      <c r="F123" s="7"/>
    </row>
    <row r="124" spans="1:6" ht="12.75">
      <c r="A124" s="114" t="s">
        <v>223</v>
      </c>
      <c r="B124" s="117" t="s">
        <v>224</v>
      </c>
      <c r="C124" s="140"/>
      <c r="D124" s="115"/>
      <c r="E124" s="116"/>
      <c r="F124" s="7"/>
    </row>
    <row r="125" spans="1:6" ht="12.75">
      <c r="A125" s="114" t="s">
        <v>225</v>
      </c>
      <c r="B125" s="40" t="s">
        <v>226</v>
      </c>
      <c r="C125" s="128"/>
      <c r="D125" s="115"/>
      <c r="E125" s="116"/>
      <c r="F125" s="7"/>
    </row>
    <row r="126" spans="1:6" ht="12.75">
      <c r="A126" s="114" t="s">
        <v>227</v>
      </c>
      <c r="B126" s="40" t="s">
        <v>228</v>
      </c>
      <c r="C126" s="128"/>
      <c r="D126" s="115"/>
      <c r="E126" s="116"/>
      <c r="F126" s="7"/>
    </row>
    <row r="127" spans="1:6" ht="12.75">
      <c r="A127" s="114" t="s">
        <v>229</v>
      </c>
      <c r="B127" s="40" t="s">
        <v>230</v>
      </c>
      <c r="C127" s="128"/>
      <c r="D127" s="115"/>
      <c r="E127" s="116"/>
      <c r="F127" s="7"/>
    </row>
    <row r="128" spans="1:6" ht="13.5" thickBot="1">
      <c r="A128" s="114"/>
      <c r="B128" s="52" t="s">
        <v>231</v>
      </c>
      <c r="C128" s="139"/>
      <c r="D128" s="122"/>
      <c r="E128" s="123"/>
      <c r="F128" s="7"/>
    </row>
    <row r="129" spans="1:6" ht="13.5" thickBot="1">
      <c r="A129" s="109" t="s">
        <v>232</v>
      </c>
      <c r="B129" s="110" t="s">
        <v>233</v>
      </c>
      <c r="C129" s="126"/>
      <c r="D129" s="112">
        <f>SUM(D130:D142)</f>
        <v>0</v>
      </c>
      <c r="E129" s="127">
        <f>SUM(E130:E142)</f>
        <v>0</v>
      </c>
      <c r="F129" s="7"/>
    </row>
    <row r="130" spans="1:6" ht="12.75">
      <c r="A130" s="114" t="s">
        <v>234</v>
      </c>
      <c r="B130" s="40" t="s">
        <v>235</v>
      </c>
      <c r="C130" s="128"/>
      <c r="D130" s="115"/>
      <c r="E130" s="116"/>
      <c r="F130" s="7"/>
    </row>
    <row r="131" spans="1:6" ht="12.75">
      <c r="A131" s="114" t="s">
        <v>236</v>
      </c>
      <c r="B131" s="117" t="s">
        <v>237</v>
      </c>
      <c r="C131" s="140"/>
      <c r="D131" s="115"/>
      <c r="E131" s="116"/>
      <c r="F131" s="7"/>
    </row>
    <row r="132" spans="1:6" ht="12.75">
      <c r="A132" s="114" t="s">
        <v>238</v>
      </c>
      <c r="B132" s="117" t="s">
        <v>239</v>
      </c>
      <c r="C132" s="140"/>
      <c r="D132" s="115"/>
      <c r="E132" s="116"/>
      <c r="F132" s="7"/>
    </row>
    <row r="133" spans="1:6" ht="12.75">
      <c r="A133" s="114" t="s">
        <v>240</v>
      </c>
      <c r="B133" s="117" t="s">
        <v>241</v>
      </c>
      <c r="C133" s="140"/>
      <c r="D133" s="115"/>
      <c r="E133" s="116"/>
      <c r="F133" s="7"/>
    </row>
    <row r="134" spans="1:6" ht="12.75">
      <c r="A134" s="114" t="s">
        <v>242</v>
      </c>
      <c r="B134" s="117" t="s">
        <v>243</v>
      </c>
      <c r="C134" s="140"/>
      <c r="D134" s="115"/>
      <c r="E134" s="116"/>
      <c r="F134" s="7"/>
    </row>
    <row r="135" spans="1:6" ht="12.75">
      <c r="A135" s="114" t="s">
        <v>244</v>
      </c>
      <c r="B135" s="40" t="s">
        <v>245</v>
      </c>
      <c r="C135" s="128"/>
      <c r="D135" s="115"/>
      <c r="E135" s="116"/>
      <c r="F135" s="7"/>
    </row>
    <row r="136" spans="1:6" ht="12.75">
      <c r="A136" s="114" t="s">
        <v>246</v>
      </c>
      <c r="B136" s="40" t="s">
        <v>247</v>
      </c>
      <c r="C136" s="128"/>
      <c r="D136" s="115"/>
      <c r="E136" s="116"/>
      <c r="F136" s="7"/>
    </row>
    <row r="137" spans="1:6" ht="12.75">
      <c r="A137" s="114" t="s">
        <v>248</v>
      </c>
      <c r="B137" s="40" t="s">
        <v>249</v>
      </c>
      <c r="C137" s="128"/>
      <c r="D137" s="115"/>
      <c r="E137" s="116"/>
      <c r="F137" s="7"/>
    </row>
    <row r="138" spans="1:6" ht="12.75">
      <c r="A138" s="114" t="s">
        <v>250</v>
      </c>
      <c r="B138" s="40" t="s">
        <v>251</v>
      </c>
      <c r="C138" s="128"/>
      <c r="D138" s="115"/>
      <c r="E138" s="116"/>
      <c r="F138" s="7"/>
    </row>
    <row r="139" spans="1:6" ht="12.75">
      <c r="A139" s="114" t="s">
        <v>252</v>
      </c>
      <c r="B139" s="40" t="s">
        <v>253</v>
      </c>
      <c r="C139" s="128"/>
      <c r="D139" s="115"/>
      <c r="E139" s="116"/>
      <c r="F139" s="7"/>
    </row>
    <row r="140" spans="1:6" ht="12.75">
      <c r="A140" s="114" t="s">
        <v>254</v>
      </c>
      <c r="B140" s="141" t="s">
        <v>255</v>
      </c>
      <c r="C140" s="140"/>
      <c r="D140" s="115"/>
      <c r="E140" s="116"/>
      <c r="F140" s="7"/>
    </row>
    <row r="141" spans="1:6" ht="12.75">
      <c r="A141" s="114" t="s">
        <v>256</v>
      </c>
      <c r="B141" s="141" t="s">
        <v>257</v>
      </c>
      <c r="C141" s="140"/>
      <c r="D141" s="115"/>
      <c r="E141" s="116"/>
      <c r="F141" s="7"/>
    </row>
    <row r="142" spans="1:6" ht="13.5" thickBot="1">
      <c r="A142" s="114"/>
      <c r="B142" s="52" t="s">
        <v>258</v>
      </c>
      <c r="C142" s="129"/>
      <c r="D142" s="142"/>
      <c r="E142" s="123"/>
      <c r="F142" s="7"/>
    </row>
    <row r="143" spans="1:6" ht="13.5" thickBot="1">
      <c r="A143" s="109" t="s">
        <v>259</v>
      </c>
      <c r="B143" s="110" t="s">
        <v>260</v>
      </c>
      <c r="C143" s="126"/>
      <c r="D143" s="112">
        <f>SUM(D144:D158)</f>
        <v>0</v>
      </c>
      <c r="E143" s="113">
        <f>SUM(E144:E158)</f>
        <v>0</v>
      </c>
      <c r="F143" s="7"/>
    </row>
    <row r="144" spans="1:6" ht="12.75">
      <c r="A144" s="114" t="s">
        <v>261</v>
      </c>
      <c r="B144" s="117" t="s">
        <v>262</v>
      </c>
      <c r="C144" s="140"/>
      <c r="D144" s="115"/>
      <c r="E144" s="116"/>
      <c r="F144" s="7"/>
    </row>
    <row r="145" spans="1:6" ht="12.75">
      <c r="A145" s="114" t="s">
        <v>263</v>
      </c>
      <c r="B145" s="40" t="s">
        <v>264</v>
      </c>
      <c r="C145" s="128"/>
      <c r="D145" s="115"/>
      <c r="E145" s="116"/>
      <c r="F145" s="7"/>
    </row>
    <row r="146" spans="1:6" ht="12.75">
      <c r="A146" s="114" t="s">
        <v>265</v>
      </c>
      <c r="B146" s="40" t="s">
        <v>266</v>
      </c>
      <c r="C146" s="128"/>
      <c r="D146" s="115"/>
      <c r="E146" s="116"/>
      <c r="F146" s="7"/>
    </row>
    <row r="147" spans="1:6" ht="12.75">
      <c r="A147" s="114" t="s">
        <v>267</v>
      </c>
      <c r="B147" s="40" t="s">
        <v>268</v>
      </c>
      <c r="C147" s="128"/>
      <c r="D147" s="115"/>
      <c r="E147" s="116"/>
      <c r="F147" s="7"/>
    </row>
    <row r="148" spans="1:6" ht="12.75">
      <c r="A148" s="114" t="s">
        <v>269</v>
      </c>
      <c r="B148" s="40" t="s">
        <v>270</v>
      </c>
      <c r="C148" s="128"/>
      <c r="D148" s="115"/>
      <c r="E148" s="116"/>
      <c r="F148" s="7"/>
    </row>
    <row r="149" spans="1:6" ht="12.75">
      <c r="A149" s="114" t="s">
        <v>271</v>
      </c>
      <c r="B149" s="117" t="s">
        <v>272</v>
      </c>
      <c r="C149" s="140"/>
      <c r="D149" s="115"/>
      <c r="E149" s="116"/>
      <c r="F149" s="7"/>
    </row>
    <row r="150" spans="1:6" ht="12.75">
      <c r="A150" s="114" t="s">
        <v>273</v>
      </c>
      <c r="B150" s="40" t="s">
        <v>274</v>
      </c>
      <c r="C150" s="128"/>
      <c r="D150" s="115"/>
      <c r="E150" s="116"/>
      <c r="F150" s="7"/>
    </row>
    <row r="151" spans="1:6" ht="12.75">
      <c r="A151" s="114" t="s">
        <v>275</v>
      </c>
      <c r="B151" s="40" t="s">
        <v>276</v>
      </c>
      <c r="C151" s="128"/>
      <c r="D151" s="115"/>
      <c r="E151" s="116"/>
      <c r="F151" s="7"/>
    </row>
    <row r="152" spans="1:6" ht="12.75">
      <c r="A152" s="114" t="s">
        <v>277</v>
      </c>
      <c r="B152" s="40" t="s">
        <v>278</v>
      </c>
      <c r="C152" s="128"/>
      <c r="D152" s="115"/>
      <c r="E152" s="116"/>
      <c r="F152" s="7"/>
    </row>
    <row r="153" spans="1:6" ht="12.75">
      <c r="A153" s="114" t="s">
        <v>279</v>
      </c>
      <c r="B153" s="40" t="s">
        <v>280</v>
      </c>
      <c r="C153" s="128"/>
      <c r="D153" s="115"/>
      <c r="E153" s="116"/>
      <c r="F153" s="7"/>
    </row>
    <row r="154" spans="1:6" ht="12.75">
      <c r="A154" s="114" t="s">
        <v>281</v>
      </c>
      <c r="B154" s="40" t="s">
        <v>282</v>
      </c>
      <c r="C154" s="128"/>
      <c r="D154" s="115"/>
      <c r="E154" s="116"/>
      <c r="F154" s="7"/>
    </row>
    <row r="155" spans="1:6" ht="12.75">
      <c r="A155" s="114" t="s">
        <v>283</v>
      </c>
      <c r="B155" s="136" t="s">
        <v>284</v>
      </c>
      <c r="C155" s="128"/>
      <c r="D155" s="119"/>
      <c r="E155" s="120"/>
      <c r="F155" s="7"/>
    </row>
    <row r="156" spans="1:6" ht="12.75">
      <c r="A156" s="114" t="s">
        <v>285</v>
      </c>
      <c r="B156" s="40" t="s">
        <v>286</v>
      </c>
      <c r="C156" s="128"/>
      <c r="D156" s="115"/>
      <c r="E156" s="116"/>
      <c r="F156" s="7"/>
    </row>
    <row r="157" spans="1:6" ht="12.75">
      <c r="A157" s="114" t="s">
        <v>287</v>
      </c>
      <c r="B157" s="40" t="s">
        <v>288</v>
      </c>
      <c r="C157" s="128"/>
      <c r="D157" s="115"/>
      <c r="E157" s="116"/>
      <c r="F157" s="7"/>
    </row>
    <row r="158" spans="1:6" ht="13.5" thickBot="1">
      <c r="A158" s="143"/>
      <c r="B158" s="40" t="s">
        <v>289</v>
      </c>
      <c r="C158" s="128"/>
      <c r="D158" s="115"/>
      <c r="E158" s="116"/>
      <c r="F158" s="7"/>
    </row>
    <row r="159" spans="1:6" ht="13.5" thickBot="1">
      <c r="A159" s="144"/>
      <c r="B159" s="145"/>
      <c r="C159" s="146"/>
      <c r="D159" s="147"/>
      <c r="E159" s="148"/>
      <c r="F159" s="238"/>
    </row>
    <row r="160" spans="1:6" ht="32.25" thickBot="1">
      <c r="A160" s="23"/>
      <c r="B160" s="149" t="s">
        <v>290</v>
      </c>
      <c r="C160" s="149"/>
      <c r="D160" s="150" t="s">
        <v>291</v>
      </c>
      <c r="E160" s="151" t="s">
        <v>292</v>
      </c>
      <c r="F160" s="234"/>
    </row>
    <row r="161" spans="1:6" ht="12.75">
      <c r="A161" s="152"/>
      <c r="B161" s="153" t="s">
        <v>293</v>
      </c>
      <c r="C161" s="154"/>
      <c r="D161" s="77"/>
      <c r="E161" s="78"/>
      <c r="F161" s="7"/>
    </row>
    <row r="162" spans="1:6" ht="12.75">
      <c r="A162" s="152"/>
      <c r="B162" s="155"/>
      <c r="C162" s="156" t="s">
        <v>294</v>
      </c>
      <c r="D162" s="72"/>
      <c r="E162" s="51"/>
      <c r="F162" s="7"/>
    </row>
    <row r="163" spans="1:6" ht="13.5" thickBot="1">
      <c r="A163" s="157"/>
      <c r="B163" s="158" t="s">
        <v>295</v>
      </c>
      <c r="C163" s="159"/>
      <c r="D163" s="63"/>
      <c r="E163" s="160"/>
      <c r="F163" s="11" t="s">
        <v>296</v>
      </c>
    </row>
    <row r="164" spans="1:6" ht="12.75">
      <c r="A164" s="161" t="s">
        <v>297</v>
      </c>
      <c r="B164" s="162"/>
      <c r="D164" s="163"/>
      <c r="E164" s="163"/>
      <c r="F164" s="7"/>
    </row>
    <row r="165" spans="1:6" ht="12.75">
      <c r="A165" s="161" t="s">
        <v>298</v>
      </c>
      <c r="B165" s="162"/>
      <c r="D165" s="163"/>
      <c r="E165" s="163"/>
      <c r="F165" s="7"/>
    </row>
    <row r="166" spans="1:6" ht="12.75">
      <c r="A166" s="82" t="s">
        <v>299</v>
      </c>
      <c r="B166" s="164"/>
      <c r="D166" s="165"/>
      <c r="E166" s="166" t="e">
        <f>IF(E161-E163&lt;0,0,E161-E163)/D6</f>
        <v>#DIV/0!</v>
      </c>
      <c r="F166" s="82" t="s">
        <v>300</v>
      </c>
    </row>
    <row r="167" spans="1:6" ht="12.75">
      <c r="A167" s="1" t="s">
        <v>301</v>
      </c>
      <c r="D167" s="167">
        <f>D48+D49-D52+D53</f>
        <v>0</v>
      </c>
      <c r="E167" s="167">
        <f>E48+E49-E52+E53</f>
        <v>0</v>
      </c>
      <c r="F167" s="7"/>
    </row>
    <row r="168" spans="1:6" ht="12.75">
      <c r="A168" s="168" t="s">
        <v>302</v>
      </c>
      <c r="B168"/>
      <c r="C168"/>
      <c r="D168" s="169" t="str">
        <f>IF(ROUND(D163+E52,2)=ROUND(E163,2),"OK",CONCATENATE("Vahe=",ROUND(D163+E52-E163,2)))</f>
        <v>OK</v>
      </c>
      <c r="E168" s="6"/>
      <c r="F168" s="7"/>
    </row>
    <row r="169" spans="1:7" ht="12.75">
      <c r="A169" s="168" t="s">
        <v>303</v>
      </c>
      <c r="B169"/>
      <c r="C169"/>
      <c r="D169" s="170" t="str">
        <f>IF(ROUND(SUM(D24-D37-D39-D41-D43-D45-D47),2)=ROUND(D55,2),"OK",CONCATENATE("Vahe=",ROUND(SUM(D24-D37-D39-D41-D43-D45-D47)-D55,2)))</f>
        <v>OK</v>
      </c>
      <c r="E169" s="170" t="str">
        <f>IF(ROUND(SUM(E24-E37-E39-E41-E43-E45-E47),2)=ROUND(E55,2),"OK",CONCATENATE("Vahe=",ROUND(SUM(E24-E37-E39-E41-E43-E45-E47)-E55,2)))</f>
        <v>OK</v>
      </c>
      <c r="F169" s="170"/>
      <c r="G169" s="170"/>
    </row>
    <row r="170" spans="1:6" ht="12.75">
      <c r="A170" s="172" t="s">
        <v>304</v>
      </c>
      <c r="B170"/>
      <c r="C170"/>
      <c r="D170" s="173" t="str">
        <f>IF(ROUND(D161+E50+E51,2)=ROUND(E161,2),"OK",CONCATENATE("Vahe",ROUND(D161+E50+E51-E161,2)))</f>
        <v>OK</v>
      </c>
      <c r="E170" s="6"/>
      <c r="F170" s="7"/>
    </row>
    <row r="171" spans="1:7" ht="12.75">
      <c r="A171" s="175" t="s">
        <v>309</v>
      </c>
      <c r="B171"/>
      <c r="C171"/>
      <c r="D171" s="176" t="str">
        <f>IF(ROUND(D163,3)&lt;ROUND(-D52,3),"FALSE","OK")</f>
        <v>OK</v>
      </c>
      <c r="E171"/>
      <c r="F171"/>
      <c r="G171" s="171"/>
    </row>
    <row r="172" spans="1:6" ht="12.75">
      <c r="A172"/>
      <c r="B172"/>
      <c r="C172"/>
      <c r="D172"/>
      <c r="E172"/>
      <c r="F172" s="7"/>
    </row>
    <row r="173" spans="1:6" ht="12.75">
      <c r="A173"/>
      <c r="B173"/>
      <c r="C173"/>
      <c r="D173"/>
      <c r="E173"/>
      <c r="F173" s="11"/>
    </row>
    <row r="174" spans="1:6" ht="12.75">
      <c r="A174"/>
      <c r="B174"/>
      <c r="C174"/>
      <c r="D174"/>
      <c r="E174"/>
      <c r="F174" s="7"/>
    </row>
    <row r="175" spans="1:6" ht="12.75">
      <c r="A175"/>
      <c r="B175"/>
      <c r="C175"/>
      <c r="D175"/>
      <c r="E175"/>
      <c r="F175" s="7"/>
    </row>
    <row r="176" spans="1:6" ht="12.75">
      <c r="A176"/>
      <c r="B176"/>
      <c r="C176"/>
      <c r="D176"/>
      <c r="E176"/>
      <c r="F176" s="7"/>
    </row>
    <row r="177" spans="1:6" ht="12.75">
      <c r="A177"/>
      <c r="B177"/>
      <c r="C177"/>
      <c r="D177"/>
      <c r="E177"/>
      <c r="F177" s="82"/>
    </row>
    <row r="178" spans="1:6" ht="12.75">
      <c r="A178"/>
      <c r="B178"/>
      <c r="C178"/>
      <c r="D178"/>
      <c r="E178"/>
      <c r="F178" s="7"/>
    </row>
    <row r="179" spans="1:6" ht="12.75">
      <c r="A179"/>
      <c r="B179"/>
      <c r="C179"/>
      <c r="D179"/>
      <c r="E179"/>
      <c r="F179" s="7"/>
    </row>
    <row r="180" ht="12.75">
      <c r="E180" s="11"/>
    </row>
    <row r="181" ht="12.75">
      <c r="E181" s="11"/>
    </row>
    <row r="182" ht="12.75">
      <c r="E182" s="11"/>
    </row>
    <row r="183" ht="12.75">
      <c r="E183" s="11"/>
    </row>
    <row r="184" ht="12.75">
      <c r="E184" s="11"/>
    </row>
    <row r="185" ht="12.75">
      <c r="E185" s="11"/>
    </row>
    <row r="186" ht="12.75">
      <c r="E186" s="11"/>
    </row>
    <row r="187" ht="12.75">
      <c r="E187" s="11"/>
    </row>
    <row r="188" ht="12.75">
      <c r="E188" s="11"/>
    </row>
    <row r="189" spans="4:5" ht="12.75">
      <c r="D189" s="7"/>
      <c r="E189" s="11"/>
    </row>
    <row r="190" spans="4:5" ht="12.75">
      <c r="D190" s="7"/>
      <c r="E190" s="11"/>
    </row>
    <row r="191" spans="4:5" ht="12.75">
      <c r="D191" s="7"/>
      <c r="E191" s="11"/>
    </row>
    <row r="192" spans="4:5" ht="12.75">
      <c r="D192" s="7"/>
      <c r="E192" s="11"/>
    </row>
    <row r="193" spans="4:5" ht="12.75">
      <c r="D193" s="7"/>
      <c r="E193" s="11"/>
    </row>
    <row r="194" spans="4:5" ht="12.75">
      <c r="D194" s="7"/>
      <c r="E194" s="11"/>
    </row>
    <row r="195" spans="4:5" ht="12.75">
      <c r="D195" s="7"/>
      <c r="E195" s="11"/>
    </row>
    <row r="196" spans="4:5" ht="12.75">
      <c r="D196" s="7"/>
      <c r="E196" s="11"/>
    </row>
    <row r="197" spans="4:5" ht="12.75">
      <c r="D197" s="7"/>
      <c r="E197" s="11"/>
    </row>
    <row r="198" spans="4:5" ht="12.75">
      <c r="D198" s="7"/>
      <c r="E198" s="11"/>
    </row>
    <row r="199" spans="4:5" ht="12.75">
      <c r="D199" s="7"/>
      <c r="E199" s="11"/>
    </row>
    <row r="200" spans="4:5" ht="12.75">
      <c r="D200" s="7"/>
      <c r="E200" s="11"/>
    </row>
    <row r="201" spans="4:5" ht="12.75">
      <c r="D201" s="7"/>
      <c r="E201" s="11"/>
    </row>
    <row r="202" spans="4:5" ht="12.75">
      <c r="D202" s="7"/>
      <c r="E202" s="11"/>
    </row>
    <row r="203" spans="4:5" ht="12.75">
      <c r="D203" s="7"/>
      <c r="E203" s="11"/>
    </row>
    <row r="204" spans="4:5" ht="12.75">
      <c r="D204" s="7"/>
      <c r="E204" s="11"/>
    </row>
    <row r="205" spans="4:5" ht="12.75">
      <c r="D205" s="7"/>
      <c r="E205" s="11"/>
    </row>
    <row r="206" spans="4:5" ht="12.75">
      <c r="D206" s="7"/>
      <c r="E206" s="11"/>
    </row>
    <row r="207" spans="4:5" ht="12.75">
      <c r="D207" s="7"/>
      <c r="E207" s="11"/>
    </row>
    <row r="208" spans="4:5" ht="12.75">
      <c r="D208" s="7"/>
      <c r="E208" s="11"/>
    </row>
    <row r="209" spans="4:5" ht="12.75">
      <c r="D209" s="7"/>
      <c r="E209" s="11"/>
    </row>
    <row r="210" spans="4:5" ht="12.75">
      <c r="D210" s="7"/>
      <c r="E210" s="11"/>
    </row>
    <row r="211" spans="4:5" ht="12.75">
      <c r="D211" s="7"/>
      <c r="E211" s="11"/>
    </row>
    <row r="212" spans="4:5" ht="12.75">
      <c r="D212" s="7"/>
      <c r="E212" s="11"/>
    </row>
    <row r="213" spans="4:5" ht="12.75">
      <c r="D213" s="7"/>
      <c r="E213" s="11"/>
    </row>
    <row r="214" spans="4:5" ht="12.75">
      <c r="D214" s="7"/>
      <c r="E214" s="11"/>
    </row>
    <row r="215" spans="4:5" ht="12.75">
      <c r="D215" s="7"/>
      <c r="E215" s="11"/>
    </row>
    <row r="216" spans="4:5" ht="12.75">
      <c r="D216" s="7"/>
      <c r="E216" s="11"/>
    </row>
    <row r="217" spans="4:5" ht="12.75">
      <c r="D217" s="7"/>
      <c r="E217" s="11"/>
    </row>
    <row r="218" spans="4:5" ht="12.75">
      <c r="D218" s="7"/>
      <c r="E218" s="11"/>
    </row>
    <row r="219" spans="4:5" ht="12.75">
      <c r="D219" s="7"/>
      <c r="E219" s="11"/>
    </row>
    <row r="220" spans="4:5" ht="12.75">
      <c r="D220" s="7"/>
      <c r="E220" s="11"/>
    </row>
    <row r="221" spans="4:5" ht="12.75">
      <c r="D221" s="7"/>
      <c r="E221" s="11"/>
    </row>
    <row r="222" spans="4:5" ht="12.75">
      <c r="D222" s="7"/>
      <c r="E222" s="11"/>
    </row>
    <row r="223" spans="4:5" ht="12.75">
      <c r="D223" s="7"/>
      <c r="E223" s="11"/>
    </row>
    <row r="224" spans="4:5" ht="12.75">
      <c r="D224" s="7"/>
      <c r="E224" s="11"/>
    </row>
    <row r="225" spans="4:5" ht="12.75">
      <c r="D225" s="7"/>
      <c r="E225" s="11"/>
    </row>
    <row r="226" spans="4:5" ht="12.75">
      <c r="D226" s="7"/>
      <c r="E226" s="11"/>
    </row>
    <row r="227" spans="4:5" ht="12.75">
      <c r="D227" s="7"/>
      <c r="E227" s="11"/>
    </row>
    <row r="228" spans="4:5" ht="12.75">
      <c r="D228" s="7"/>
      <c r="E228" s="11"/>
    </row>
    <row r="229" spans="4:5" ht="12.75">
      <c r="D229" s="7"/>
      <c r="E229" s="11"/>
    </row>
    <row r="230" spans="4:5" ht="12.75">
      <c r="D230" s="7"/>
      <c r="E230" s="11"/>
    </row>
    <row r="231" spans="4:5" ht="12.75">
      <c r="D231" s="7"/>
      <c r="E231" s="11"/>
    </row>
    <row r="232" spans="4:5" ht="12.75">
      <c r="D232" s="7"/>
      <c r="E232" s="11"/>
    </row>
    <row r="233" spans="4:5" ht="12.75">
      <c r="D233" s="7"/>
      <c r="E233" s="11"/>
    </row>
    <row r="234" spans="4:5" ht="12.75">
      <c r="D234" s="7"/>
      <c r="E234" s="11"/>
    </row>
    <row r="235" spans="4:5" ht="12.75">
      <c r="D235" s="7"/>
      <c r="E235" s="11"/>
    </row>
    <row r="236" spans="4:5" ht="12.75">
      <c r="D236" s="7"/>
      <c r="E236" s="11"/>
    </row>
    <row r="237" spans="4:5" ht="12.75">
      <c r="D237" s="7"/>
      <c r="E237" s="11"/>
    </row>
    <row r="238" spans="4:5" ht="12.75">
      <c r="D238" s="7"/>
      <c r="E238" s="11"/>
    </row>
    <row r="239" spans="4:5" ht="12.75">
      <c r="D239" s="7"/>
      <c r="E239" s="11"/>
    </row>
    <row r="240" spans="4:5" ht="12.75">
      <c r="D240" s="7"/>
      <c r="E240" s="11"/>
    </row>
    <row r="241" spans="4:5" ht="12.75">
      <c r="D241" s="7"/>
      <c r="E241" s="11"/>
    </row>
    <row r="242" spans="4:5" ht="12.75">
      <c r="D242" s="7"/>
      <c r="E242" s="11"/>
    </row>
    <row r="243" spans="4:5" ht="12.75">
      <c r="D243" s="7"/>
      <c r="E243" s="11"/>
    </row>
    <row r="244" spans="4:5" ht="12.75">
      <c r="D244" s="7"/>
      <c r="E244" s="11"/>
    </row>
    <row r="245" spans="4:5" ht="12.75">
      <c r="D245" s="7"/>
      <c r="E245" s="11"/>
    </row>
    <row r="246" spans="4:5" ht="12.75">
      <c r="D246" s="7"/>
      <c r="E246" s="11"/>
    </row>
    <row r="247" spans="4:5" ht="12.75">
      <c r="D247" s="7"/>
      <c r="E247" s="11"/>
    </row>
    <row r="248" spans="4:5" ht="12.75">
      <c r="D248" s="7"/>
      <c r="E248" s="11"/>
    </row>
    <row r="249" spans="4:5" ht="12.75">
      <c r="D249" s="7"/>
      <c r="E249" s="11"/>
    </row>
    <row r="250" spans="4:5" ht="12.75">
      <c r="D250" s="7"/>
      <c r="E250" s="11"/>
    </row>
    <row r="251" spans="4:5" ht="12.75">
      <c r="D251" s="7"/>
      <c r="E251" s="11"/>
    </row>
    <row r="252" spans="4:5" ht="12.75">
      <c r="D252" s="7"/>
      <c r="E252" s="11"/>
    </row>
    <row r="253" spans="4:5" ht="12.75">
      <c r="D253" s="7"/>
      <c r="E253" s="11"/>
    </row>
    <row r="254" spans="4:5" ht="12.75">
      <c r="D254" s="7"/>
      <c r="E254" s="11"/>
    </row>
    <row r="255" spans="4:5" ht="12.75">
      <c r="D255" s="7"/>
      <c r="E255" s="11"/>
    </row>
    <row r="256" spans="4:5" ht="12.75">
      <c r="D256" s="7"/>
      <c r="E256" s="11"/>
    </row>
    <row r="257" spans="4:5" ht="12.75">
      <c r="D257" s="7"/>
      <c r="E257" s="11"/>
    </row>
    <row r="258" spans="4:5" ht="12.75">
      <c r="D258" s="7"/>
      <c r="E258" s="11"/>
    </row>
    <row r="259" spans="4:5" ht="12.75">
      <c r="D259" s="7"/>
      <c r="E259" s="11"/>
    </row>
    <row r="260" spans="4:5" ht="12.75">
      <c r="D260" s="7"/>
      <c r="E260" s="11"/>
    </row>
    <row r="261" spans="4:5" ht="12.75">
      <c r="D261" s="7"/>
      <c r="E261" s="11"/>
    </row>
    <row r="262" spans="4:5" ht="12.75">
      <c r="D262" s="7"/>
      <c r="E262" s="11"/>
    </row>
    <row r="263" spans="4:5" ht="12.75">
      <c r="D263" s="7"/>
      <c r="E263" s="11"/>
    </row>
    <row r="264" spans="4:5" ht="12.75">
      <c r="D264" s="7"/>
      <c r="E264" s="11"/>
    </row>
    <row r="265" spans="4:5" ht="12.75">
      <c r="D265" s="7"/>
      <c r="E265" s="11"/>
    </row>
    <row r="266" spans="4:5" ht="12.75">
      <c r="D266" s="7"/>
      <c r="E266" s="11"/>
    </row>
    <row r="267" spans="4:5" ht="12.75">
      <c r="D267" s="7"/>
      <c r="E267" s="11"/>
    </row>
    <row r="268" spans="4:5" ht="12.75">
      <c r="D268" s="7"/>
      <c r="E268" s="11"/>
    </row>
    <row r="269" spans="4:5" ht="12.75">
      <c r="D269" s="7"/>
      <c r="E269" s="11"/>
    </row>
    <row r="270" spans="4:5" ht="12.75">
      <c r="D270" s="7"/>
      <c r="E270" s="11"/>
    </row>
    <row r="271" spans="4:5" ht="12.75">
      <c r="D271" s="7"/>
      <c r="E271" s="11"/>
    </row>
    <row r="272" spans="4:5" ht="12.75">
      <c r="D272" s="7"/>
      <c r="E272" s="11"/>
    </row>
    <row r="273" spans="4:5" ht="12.75">
      <c r="D273" s="7"/>
      <c r="E273" s="11"/>
    </row>
    <row r="274" spans="4:5" ht="12.75">
      <c r="D274" s="7"/>
      <c r="E274" s="11"/>
    </row>
    <row r="275" spans="4:5" ht="12.75">
      <c r="D275" s="7"/>
      <c r="E275" s="11"/>
    </row>
    <row r="276" spans="4:5" ht="12.75">
      <c r="D276" s="7"/>
      <c r="E276" s="11"/>
    </row>
    <row r="277" spans="4:5" ht="12.75">
      <c r="D277" s="7"/>
      <c r="E277" s="11"/>
    </row>
    <row r="278" spans="4:5" ht="12.75">
      <c r="D278" s="7"/>
      <c r="E278" s="11"/>
    </row>
    <row r="279" spans="4:5" ht="12.75">
      <c r="D279" s="7"/>
      <c r="E279" s="11"/>
    </row>
    <row r="280" spans="4:5" ht="12.75">
      <c r="D280" s="7"/>
      <c r="E280" s="11"/>
    </row>
    <row r="281" spans="4:5" ht="12.75">
      <c r="D281" s="7"/>
      <c r="E281" s="11"/>
    </row>
    <row r="282" spans="4:5" ht="12.75">
      <c r="D282" s="7"/>
      <c r="E282" s="11"/>
    </row>
    <row r="283" spans="4:5" ht="12.75">
      <c r="D283" s="7"/>
      <c r="E283" s="11"/>
    </row>
    <row r="284" spans="4:5" ht="12.75">
      <c r="D284" s="7"/>
      <c r="E284" s="11"/>
    </row>
    <row r="285" spans="4:5" ht="12.75">
      <c r="D285" s="7"/>
      <c r="E285" s="11"/>
    </row>
    <row r="286" spans="4:5" ht="12.75">
      <c r="D286" s="7"/>
      <c r="E286" s="11"/>
    </row>
    <row r="287" spans="4:5" ht="12.75">
      <c r="D287" s="7"/>
      <c r="E287" s="11"/>
    </row>
    <row r="288" spans="4:5" ht="12.75">
      <c r="D288" s="7"/>
      <c r="E288" s="11"/>
    </row>
    <row r="289" spans="4:5" ht="12.75">
      <c r="D289" s="7"/>
      <c r="E289" s="11"/>
    </row>
    <row r="290" spans="4:5" ht="12.75">
      <c r="D290" s="7"/>
      <c r="E290" s="11"/>
    </row>
    <row r="291" spans="4:5" ht="12.75">
      <c r="D291" s="7"/>
      <c r="E291" s="11"/>
    </row>
    <row r="292" spans="4:5" ht="12.75">
      <c r="D292" s="7"/>
      <c r="E292" s="11"/>
    </row>
    <row r="293" spans="4:5" ht="12.75">
      <c r="D293" s="7"/>
      <c r="E293" s="11"/>
    </row>
    <row r="294" spans="4:5" ht="12.75">
      <c r="D294" s="7"/>
      <c r="E294" s="11"/>
    </row>
    <row r="295" spans="4:5" ht="12.75">
      <c r="D295" s="7"/>
      <c r="E295" s="11"/>
    </row>
    <row r="296" spans="4:5" ht="12.75">
      <c r="D296" s="7"/>
      <c r="E296" s="11"/>
    </row>
    <row r="297" spans="4:5" ht="12.75">
      <c r="D297" s="7"/>
      <c r="E297" s="11"/>
    </row>
    <row r="298" spans="4:5" ht="12.75">
      <c r="D298" s="7"/>
      <c r="E298" s="11"/>
    </row>
    <row r="299" spans="4:5" ht="12.75">
      <c r="D299" s="7"/>
      <c r="E299" s="11"/>
    </row>
    <row r="300" spans="4:5" ht="12.75">
      <c r="D300" s="7"/>
      <c r="E300" s="11"/>
    </row>
    <row r="301" spans="4:5" ht="12.75">
      <c r="D301" s="7"/>
      <c r="E301" s="11"/>
    </row>
    <row r="302" spans="4:5" ht="12.75">
      <c r="D302" s="7"/>
      <c r="E302" s="11"/>
    </row>
    <row r="303" spans="4:5" ht="12.75">
      <c r="D303" s="7"/>
      <c r="E303" s="11"/>
    </row>
    <row r="304" spans="4:5" ht="12.75">
      <c r="D304" s="7"/>
      <c r="E304" s="11"/>
    </row>
    <row r="305" spans="4:5" ht="12.75">
      <c r="D305" s="7"/>
      <c r="E305" s="11"/>
    </row>
    <row r="306" spans="4:5" ht="12.75">
      <c r="D306" s="7"/>
      <c r="E306" s="11"/>
    </row>
    <row r="307" spans="4:5" ht="12.75">
      <c r="D307" s="7"/>
      <c r="E307" s="11"/>
    </row>
    <row r="308" spans="4:5" ht="12.75">
      <c r="D308" s="7"/>
      <c r="E308" s="11"/>
    </row>
    <row r="309" spans="4:5" ht="12.75">
      <c r="D309" s="7"/>
      <c r="E309" s="11"/>
    </row>
    <row r="310" spans="4:5" ht="12.75">
      <c r="D310" s="7"/>
      <c r="E310" s="11"/>
    </row>
    <row r="311" spans="4:5" ht="12.75">
      <c r="D311" s="7"/>
      <c r="E311" s="11"/>
    </row>
    <row r="312" spans="4:5" ht="12.75">
      <c r="D312" s="7"/>
      <c r="E312" s="11"/>
    </row>
    <row r="313" spans="4:5" ht="12.75">
      <c r="D313" s="7"/>
      <c r="E313" s="11"/>
    </row>
    <row r="314" spans="4:5" ht="12.75">
      <c r="D314" s="7"/>
      <c r="E314" s="11"/>
    </row>
    <row r="315" spans="4:5" ht="12.75">
      <c r="D315" s="7"/>
      <c r="E315" s="11"/>
    </row>
    <row r="316" spans="4:5" ht="12.75">
      <c r="D316" s="7"/>
      <c r="E316" s="11"/>
    </row>
    <row r="317" spans="4:5" ht="12.75">
      <c r="D317" s="7"/>
      <c r="E317" s="11"/>
    </row>
    <row r="318" spans="4:5" ht="12.75">
      <c r="D318" s="7"/>
      <c r="E318" s="11"/>
    </row>
    <row r="319" spans="4:5" ht="12.75">
      <c r="D319" s="7"/>
      <c r="E319" s="11"/>
    </row>
    <row r="320" spans="4:5" ht="12.75">
      <c r="D320" s="7"/>
      <c r="E320" s="11"/>
    </row>
    <row r="321" spans="4:5" ht="12.75">
      <c r="D321" s="7"/>
      <c r="E321" s="11"/>
    </row>
    <row r="322" spans="4:5" ht="12.75">
      <c r="D322" s="7"/>
      <c r="E322" s="11"/>
    </row>
    <row r="323" spans="4:5" ht="12.75">
      <c r="D323" s="7"/>
      <c r="E323" s="11"/>
    </row>
    <row r="324" spans="4:5" ht="12.75">
      <c r="D324" s="7"/>
      <c r="E324" s="11"/>
    </row>
    <row r="325" spans="4:5" ht="12.75">
      <c r="D325" s="7"/>
      <c r="E325" s="11"/>
    </row>
    <row r="326" spans="4:5" ht="12.75">
      <c r="D326" s="7"/>
      <c r="E326" s="11"/>
    </row>
    <row r="327" spans="4:5" ht="12.75">
      <c r="D327" s="7"/>
      <c r="E327" s="11"/>
    </row>
    <row r="328" spans="4:5" ht="12.75">
      <c r="D328" s="7"/>
      <c r="E328" s="11"/>
    </row>
    <row r="329" spans="4:5" ht="12.75">
      <c r="D329" s="7"/>
      <c r="E329" s="11"/>
    </row>
    <row r="330" spans="4:5" ht="12.75">
      <c r="D330" s="7"/>
      <c r="E330" s="11"/>
    </row>
    <row r="331" spans="4:5" ht="12.75">
      <c r="D331" s="7"/>
      <c r="E331" s="11"/>
    </row>
  </sheetData>
  <mergeCells count="8">
    <mergeCell ref="F99:F103"/>
    <mergeCell ref="F113:F114"/>
    <mergeCell ref="F115:F116"/>
    <mergeCell ref="F159:F160"/>
    <mergeCell ref="B53:C53"/>
    <mergeCell ref="B55:C55"/>
    <mergeCell ref="F71:F72"/>
    <mergeCell ref="F77:F78"/>
  </mergeCells>
  <conditionalFormatting sqref="D34:E34">
    <cfRule type="cellIs" priority="1" dxfId="0" operator="lessThan" stopIfTrue="1">
      <formula>0</formula>
    </cfRule>
  </conditionalFormatting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Eret Laht</cp:lastModifiedBy>
  <cp:lastPrinted>2012-02-09T09:13:27Z</cp:lastPrinted>
  <dcterms:created xsi:type="dcterms:W3CDTF">2012-02-09T07:08:20Z</dcterms:created>
  <dcterms:modified xsi:type="dcterms:W3CDTF">2012-10-10T11:07:20Z</dcterms:modified>
  <cp:category/>
  <cp:version/>
  <cp:contentType/>
  <cp:contentStatus/>
</cp:coreProperties>
</file>